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3037f00292e3d67/Documents/"/>
    </mc:Choice>
  </mc:AlternateContent>
  <xr:revisionPtr revIDLastSave="0" documentId="8_{FE39B918-7AD1-41E0-A61D-0FEFE4C50CA1}" xr6:coauthVersionLast="47" xr6:coauthVersionMax="47" xr10:uidLastSave="{00000000-0000-0000-0000-000000000000}"/>
  <bookViews>
    <workbookView xWindow="-96" yWindow="-96" windowWidth="20928" windowHeight="12432" xr2:uid="{1E42F0F1-B23E-48B4-8467-ABCBA235D12A}"/>
  </bookViews>
  <sheets>
    <sheet name="Sheet1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0">Sheet1!$A:$E,Sheet1!$1:$1</definedName>
    <definedName name="QB_COLUMN_2921" localSheetId="0" hidden="1">Sheet1!$F$1</definedName>
    <definedName name="QB_COLUMN_29210" localSheetId="0" hidden="1">Sheet1!$O$1</definedName>
    <definedName name="QB_COLUMN_29211" localSheetId="0" hidden="1">Sheet1!$P$1</definedName>
    <definedName name="QB_COLUMN_29212" localSheetId="0" hidden="1">Sheet1!$Q$1</definedName>
    <definedName name="QB_COLUMN_2922" localSheetId="0" hidden="1">Sheet1!$G$1</definedName>
    <definedName name="QB_COLUMN_2923" localSheetId="0" hidden="1">Sheet1!$H$1</definedName>
    <definedName name="QB_COLUMN_2924" localSheetId="0" hidden="1">Sheet1!$I$1</definedName>
    <definedName name="QB_COLUMN_2925" localSheetId="0" hidden="1">Sheet1!$J$1</definedName>
    <definedName name="QB_COLUMN_2926" localSheetId="0" hidden="1">Sheet1!$K$1</definedName>
    <definedName name="QB_COLUMN_2927" localSheetId="0" hidden="1">Sheet1!$L$1</definedName>
    <definedName name="QB_COLUMN_2928" localSheetId="0" hidden="1">Sheet1!$M$1</definedName>
    <definedName name="QB_COLUMN_2929" localSheetId="0" hidden="1">Sheet1!$N$1</definedName>
    <definedName name="QB_COLUMN_2930" localSheetId="0" hidden="1">Sheet1!$R$1</definedName>
    <definedName name="QB_DATA_0" localSheetId="0" hidden="1">Sheet1!$4:$4,Sheet1!$5:$5,Sheet1!$6:$6,Sheet1!$7:$7,Sheet1!$8:$8,Sheet1!$9:$9,Sheet1!$13:$13,Sheet1!$14:$14,Sheet1!$15:$15,Sheet1!$16:$16,Sheet1!$17:$17,Sheet1!#REF!,Sheet1!$18:$18,Sheet1!$19:$19,Sheet1!#REF!,Sheet1!$20:$20</definedName>
    <definedName name="QB_DATA_1" localSheetId="0" hidden="1">Sheet1!#REF!,Sheet1!$21:$21,Sheet1!$22:$22,Sheet1!$23:$23,Sheet1!$24:$24,Sheet1!$25:$25,Sheet1!$26:$26,Sheet1!$27:$27,Sheet1!$28:$28,Sheet1!$29:$29,Sheet1!$30:$30,Sheet1!$31:$31,Sheet1!$36:$36,Sheet1!$37:$37,Sheet1!$40:$40</definedName>
    <definedName name="QB_FORMULA_0" localSheetId="0" hidden="1">Sheet1!$R$4,Sheet1!$R$5,Sheet1!$R$6,Sheet1!$R$7,Sheet1!$R$8,Sheet1!$R$9,Sheet1!$F$10,Sheet1!$G$10,Sheet1!$H$10,Sheet1!$I$10,Sheet1!$J$10,Sheet1!$K$10,Sheet1!$L$10,Sheet1!$M$10,Sheet1!$N$10,Sheet1!$O$10</definedName>
    <definedName name="QB_FORMULA_1" localSheetId="0" hidden="1">Sheet1!$P$10,Sheet1!$Q$10,Sheet1!$R$10,Sheet1!$F$11,Sheet1!$G$11,Sheet1!$H$11,Sheet1!$I$11,Sheet1!$J$11,Sheet1!$K$11,Sheet1!$L$11,Sheet1!$M$11,Sheet1!$N$11,Sheet1!$O$11,Sheet1!$P$11,Sheet1!$Q$11,Sheet1!$R$11</definedName>
    <definedName name="QB_FORMULA_2" localSheetId="0" hidden="1">Sheet1!$R$13,Sheet1!$R$14,Sheet1!$R$15,Sheet1!$R$16,Sheet1!$R$17,Sheet1!#REF!,Sheet1!$R$18,Sheet1!$R$19,Sheet1!#REF!,Sheet1!$R$20,Sheet1!#REF!,Sheet1!$R$21,Sheet1!$R$22,Sheet1!$R$23,Sheet1!$R$24,Sheet1!$R$25</definedName>
    <definedName name="QB_FORMULA_3" localSheetId="0" hidden="1">Sheet1!$R$26,Sheet1!$R$27,Sheet1!$R$28,Sheet1!$R$29,Sheet1!$R$30,Sheet1!$R$31,Sheet1!$F$32,Sheet1!$G$32,Sheet1!$H$32,Sheet1!$I$32,Sheet1!$J$32,Sheet1!$K$32,Sheet1!$L$32,Sheet1!$M$32,Sheet1!$N$32,Sheet1!$O$32</definedName>
    <definedName name="QB_FORMULA_4" localSheetId="0" hidden="1">Sheet1!$P$32,Sheet1!$Q$32,Sheet1!$R$32,Sheet1!$F$33,Sheet1!$G$33,Sheet1!$H$33,Sheet1!$I$33,Sheet1!$J$33,Sheet1!$K$33,Sheet1!$L$33,Sheet1!$M$33,Sheet1!$N$33,Sheet1!$O$33,Sheet1!$P$33,Sheet1!$Q$33,Sheet1!$R$33</definedName>
    <definedName name="QB_FORMULA_5" localSheetId="0" hidden="1">Sheet1!$R$36,Sheet1!$R$37,Sheet1!$F$38,Sheet1!$G$38,Sheet1!$H$38,Sheet1!$I$38,Sheet1!$J$38,Sheet1!$K$38,Sheet1!$L$38,Sheet1!$M$38,Sheet1!$N$38,Sheet1!$O$38,Sheet1!$P$38,Sheet1!$Q$38,Sheet1!$R$38,Sheet1!$R$40</definedName>
    <definedName name="QB_FORMULA_6" localSheetId="0" hidden="1">Sheet1!$F$41,Sheet1!$G$41,Sheet1!$H$41,Sheet1!$I$41,Sheet1!$J$41,Sheet1!$K$41,Sheet1!$L$41,Sheet1!$M$41,Sheet1!$N$41,Sheet1!$O$41,Sheet1!$P$41,Sheet1!$Q$41,Sheet1!$R$41,Sheet1!$F$42,Sheet1!$G$42,Sheet1!$H$42</definedName>
    <definedName name="QB_FORMULA_7" localSheetId="0" hidden="1">Sheet1!$I$42,Sheet1!$J$42,Sheet1!$K$42,Sheet1!$L$42,Sheet1!$M$42,Sheet1!$N$42,Sheet1!$O$42,Sheet1!$P$42,Sheet1!$Q$42,Sheet1!$R$42,Sheet1!$F$43,Sheet1!$G$43,Sheet1!$H$43,Sheet1!$I$43,Sheet1!$J$43,Sheet1!$K$43</definedName>
    <definedName name="QB_FORMULA_8" localSheetId="0" hidden="1">Sheet1!$L$43,Sheet1!$M$43,Sheet1!$N$43,Sheet1!$O$43,Sheet1!$P$43,Sheet1!$Q$43,Sheet1!$R$43</definedName>
    <definedName name="QB_ROW_127340" localSheetId="0" hidden="1">Sheet1!$E$22</definedName>
    <definedName name="QB_ROW_175240" localSheetId="0" hidden="1">Sheet1!$E$8</definedName>
    <definedName name="QB_ROW_178240" localSheetId="0" hidden="1">Sheet1!$E$17</definedName>
    <definedName name="QB_ROW_18240" localSheetId="0" hidden="1">Sheet1!$E$18</definedName>
    <definedName name="QB_ROW_18301" localSheetId="0" hidden="1">Sheet1!$A$43</definedName>
    <definedName name="QB_ROW_186240" localSheetId="0" hidden="1">Sheet1!$E$7</definedName>
    <definedName name="QB_ROW_19011" localSheetId="0" hidden="1">Sheet1!$B$2</definedName>
    <definedName name="QB_ROW_191230" localSheetId="0" hidden="1">Sheet1!$D$40</definedName>
    <definedName name="QB_ROW_19311" localSheetId="0" hidden="1">Sheet1!$B$33</definedName>
    <definedName name="QB_ROW_20031" localSheetId="0" hidden="1">Sheet1!$D$3</definedName>
    <definedName name="QB_ROW_20240" localSheetId="0" hidden="1">Sheet1!#REF!</definedName>
    <definedName name="QB_ROW_20331" localSheetId="0" hidden="1">Sheet1!$D$10</definedName>
    <definedName name="QB_ROW_21031" localSheetId="0" hidden="1">Sheet1!$D$12</definedName>
    <definedName name="QB_ROW_21240" localSheetId="0" hidden="1">Sheet1!$E$20</definedName>
    <definedName name="QB_ROW_21331" localSheetId="0" hidden="1">Sheet1!$D$32</definedName>
    <definedName name="QB_ROW_22011" localSheetId="0" hidden="1">Sheet1!$B$34</definedName>
    <definedName name="QB_ROW_22311" localSheetId="0" hidden="1">Sheet1!$B$42</definedName>
    <definedName name="QB_ROW_22340" localSheetId="0" hidden="1">Sheet1!#REF!</definedName>
    <definedName name="QB_ROW_23021" localSheetId="0" hidden="1">Sheet1!$C$35</definedName>
    <definedName name="QB_ROW_23321" localSheetId="0" hidden="1">Sheet1!$C$38</definedName>
    <definedName name="QB_ROW_24021" localSheetId="0" hidden="1">Sheet1!$C$39</definedName>
    <definedName name="QB_ROW_242240" localSheetId="0" hidden="1">Sheet1!$E$16</definedName>
    <definedName name="QB_ROW_24240" localSheetId="0" hidden="1">Sheet1!$E$23</definedName>
    <definedName name="QB_ROW_24321" localSheetId="0" hidden="1">Sheet1!$C$41</definedName>
    <definedName name="QB_ROW_25340" localSheetId="0" hidden="1">Sheet1!$E$24</definedName>
    <definedName name="QB_ROW_255240" localSheetId="0" hidden="1">Sheet1!$E$15</definedName>
    <definedName name="QB_ROW_262240" localSheetId="0" hidden="1">Sheet1!$E$14</definedName>
    <definedName name="QB_ROW_27340" localSheetId="0" hidden="1">Sheet1!$E$26</definedName>
    <definedName name="QB_ROW_28240" localSheetId="0" hidden="1">Sheet1!$E$29</definedName>
    <definedName name="QB_ROW_29340" localSheetId="0" hidden="1">Sheet1!$E$31</definedName>
    <definedName name="QB_ROW_322230" localSheetId="0" hidden="1">Sheet1!$D$36</definedName>
    <definedName name="QB_ROW_330240" localSheetId="0" hidden="1">Sheet1!$E$6</definedName>
    <definedName name="QB_ROW_331240" localSheetId="0" hidden="1">Sheet1!$E$5</definedName>
    <definedName name="QB_ROW_332240" localSheetId="0" hidden="1">Sheet1!$E$4</definedName>
    <definedName name="QB_ROW_337240" localSheetId="0" hidden="1">Sheet1!$E$13</definedName>
    <definedName name="QB_ROW_43340" localSheetId="0" hidden="1">Sheet1!$E$28</definedName>
    <definedName name="QB_ROW_53340" localSheetId="0" hidden="1">Sheet1!$E$9</definedName>
    <definedName name="QB_ROW_54240" localSheetId="0" hidden="1">Sheet1!$E$21</definedName>
    <definedName name="QB_ROW_55240" localSheetId="0" hidden="1">Sheet1!$E$30</definedName>
    <definedName name="QB_ROW_56240" localSheetId="0" hidden="1">Sheet1!#REF!</definedName>
    <definedName name="QB_ROW_60240" localSheetId="0" hidden="1">Sheet1!$E$19</definedName>
    <definedName name="QB_ROW_61240" localSheetId="0" hidden="1">Sheet1!$E$27</definedName>
    <definedName name="QB_ROW_71230" localSheetId="0" hidden="1">Sheet1!$D$37</definedName>
    <definedName name="QB_ROW_82240" localSheetId="0" hidden="1">Sheet1!$E$25</definedName>
    <definedName name="QB_ROW_86321" localSheetId="0" hidden="1">Sheet1!$C$11</definedName>
    <definedName name="QBCANSUPPORTUPDATE" localSheetId="0">TRUE</definedName>
    <definedName name="QBCOMPANYFILENAME" localSheetId="0">"Q:\Bridgewood Plaza LLC.QBW"</definedName>
    <definedName name="QBENDDATE" localSheetId="0">20260630</definedName>
    <definedName name="QBHEADERSONSCREEN" localSheetId="0">FALSE</definedName>
    <definedName name="QBMETADATASIZE" localSheetId="0">5924</definedName>
    <definedName name="QBPRESERVECOLOR" localSheetId="0">TRUE</definedName>
    <definedName name="QBPRESERVEFONT" localSheetId="0">TRUE</definedName>
    <definedName name="QBPRESERVEROWHEIGHT" localSheetId="0">TRUE</definedName>
    <definedName name="QBPRESERVESPACE" localSheetId="0">TRUE</definedName>
    <definedName name="QBREPORTCOLAXIS" localSheetId="0">6</definedName>
    <definedName name="QBREPORTCOMPANYID" localSheetId="0">"bb5cdfb4330944ee9b34f43d36f61726"</definedName>
    <definedName name="QBREPORTCOMPARECOL_ANNUALBUDGET" localSheetId="0">FALSE</definedName>
    <definedName name="QBREPORTCOMPARECOL_AVGCOGS" localSheetId="0">FALSE</definedName>
    <definedName name="QBREPORTCOMPARECOL_AVGPRICE" localSheetId="0">FALSE</definedName>
    <definedName name="QBREPORTCOMPARECOL_BUDDIFF" localSheetId="0">FALSE</definedName>
    <definedName name="QBREPORTCOMPARECOL_BUDGET" localSheetId="0">FALSE</definedName>
    <definedName name="QBREPORTCOMPARECOL_BUDPCT" localSheetId="0">FALSE</definedName>
    <definedName name="QBREPORTCOMPARECOL_COGS" localSheetId="0">FALSE</definedName>
    <definedName name="QBREPORTCOMPARECOL_EXCLUDEAMOUNT" localSheetId="0">FALSE</definedName>
    <definedName name="QBREPORTCOMPARECOL_EXCLUDECURPERIOD" localSheetId="0">FALSE</definedName>
    <definedName name="QBREPORTCOMPARECOL_FORECAST" localSheetId="0">FALSE</definedName>
    <definedName name="QBREPORTCOMPARECOL_GROSSMARGIN" localSheetId="0">FALSE</definedName>
    <definedName name="QBREPORTCOMPARECOL_GROSSMARGINPCT" localSheetId="0">FALSE</definedName>
    <definedName name="QBREPORTCOMPARECOL_HOURS" localSheetId="0">FALSE</definedName>
    <definedName name="QBREPORTCOMPARECOL_PCTCOL" localSheetId="0">FALSE</definedName>
    <definedName name="QBREPORTCOMPARECOL_PCTEXPENSE" localSheetId="0">FALSE</definedName>
    <definedName name="QBREPORTCOMPARECOL_PCTINCOME" localSheetId="0">FALSE</definedName>
    <definedName name="QBREPORTCOMPARECOL_PCTOFSALES" localSheetId="0">FALSE</definedName>
    <definedName name="QBREPORTCOMPARECOL_PCTROW" localSheetId="0">FALSE</definedName>
    <definedName name="QBREPORTCOMPARECOL_PPDIFF" localSheetId="0">FALSE</definedName>
    <definedName name="QBREPORTCOMPARECOL_PPPCT" localSheetId="0">FALSE</definedName>
    <definedName name="QBREPORTCOMPARECOL_PREVPERIOD" localSheetId="0">FALSE</definedName>
    <definedName name="QBREPORTCOMPARECOL_PREVYEAR" localSheetId="0">FALSE</definedName>
    <definedName name="QBREPORTCOMPARECOL_PYDIFF" localSheetId="0">FALSE</definedName>
    <definedName name="QBREPORTCOMPARECOL_PYPCT" localSheetId="0">FALSE</definedName>
    <definedName name="QBREPORTCOMPARECOL_QTY" localSheetId="0">FALSE</definedName>
    <definedName name="QBREPORTCOMPARECOL_RATE" localSheetId="0">FALSE</definedName>
    <definedName name="QBREPORTCOMPARECOL_TRIPBILLEDMILES" localSheetId="0">FALSE</definedName>
    <definedName name="QBREPORTCOMPARECOL_TRIPBILLINGAMOUNT" localSheetId="0">FALSE</definedName>
    <definedName name="QBREPORTCOMPARECOL_TRIPMILES" localSheetId="0">FALSE</definedName>
    <definedName name="QBREPORTCOMPARECOL_TRIPNOTBILLABLEMILES" localSheetId="0">FALSE</definedName>
    <definedName name="QBREPORTCOMPARECOL_TRIPTAXDEDUCTIBLEAMOUNT" localSheetId="0">FALSE</definedName>
    <definedName name="QBREPORTCOMPARECOL_TRIPUNBILLEDMILES" localSheetId="0">FALSE</definedName>
    <definedName name="QBREPORTCOMPARECOL_YTD" localSheetId="0">FALSE</definedName>
    <definedName name="QBREPORTCOMPARECOL_YTDBUDGET" localSheetId="0">FALSE</definedName>
    <definedName name="QBREPORTCOMPARECOL_YTDPCT" localSheetId="0">FALSE</definedName>
    <definedName name="QBREPORTROWAXIS" localSheetId="0">11</definedName>
    <definedName name="QBREPORTSUBCOLAXIS" localSheetId="0">0</definedName>
    <definedName name="QBREPORTTYPE" localSheetId="0">3</definedName>
    <definedName name="QBROWHEADERS" localSheetId="0">5</definedName>
    <definedName name="QBSTARTDATE" localSheetId="0">20250701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" i="1" l="1"/>
  <c r="Q41" i="1"/>
  <c r="P41" i="1"/>
  <c r="O41" i="1"/>
  <c r="N41" i="1"/>
  <c r="M41" i="1"/>
  <c r="L41" i="1"/>
  <c r="K41" i="1"/>
  <c r="J41" i="1"/>
  <c r="I41" i="1"/>
  <c r="H41" i="1"/>
  <c r="G41" i="1"/>
  <c r="F41" i="1"/>
  <c r="R40" i="1"/>
  <c r="Q38" i="1"/>
  <c r="P38" i="1"/>
  <c r="P42" i="1" s="1"/>
  <c r="O38" i="1"/>
  <c r="O42" i="1" s="1"/>
  <c r="N38" i="1"/>
  <c r="N42" i="1" s="1"/>
  <c r="M38" i="1"/>
  <c r="M42" i="1" s="1"/>
  <c r="L38" i="1"/>
  <c r="L42" i="1" s="1"/>
  <c r="K38" i="1"/>
  <c r="J38" i="1"/>
  <c r="I38" i="1"/>
  <c r="I42" i="1" s="1"/>
  <c r="H38" i="1"/>
  <c r="H42" i="1" s="1"/>
  <c r="G38" i="1"/>
  <c r="G42" i="1" s="1"/>
  <c r="F38" i="1"/>
  <c r="F42" i="1" s="1"/>
  <c r="R37" i="1"/>
  <c r="R36" i="1"/>
  <c r="Q32" i="1"/>
  <c r="P32" i="1"/>
  <c r="O32" i="1"/>
  <c r="N32" i="1"/>
  <c r="M32" i="1"/>
  <c r="L32" i="1"/>
  <c r="K32" i="1"/>
  <c r="J32" i="1"/>
  <c r="I32" i="1"/>
  <c r="H32" i="1"/>
  <c r="G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G11" i="1"/>
  <c r="G33" i="1" s="1"/>
  <c r="Q10" i="1"/>
  <c r="Q11" i="1" s="1"/>
  <c r="P10" i="1"/>
  <c r="P11" i="1" s="1"/>
  <c r="O10" i="1"/>
  <c r="O11" i="1" s="1"/>
  <c r="N10" i="1"/>
  <c r="N11" i="1" s="1"/>
  <c r="M10" i="1"/>
  <c r="M11" i="1" s="1"/>
  <c r="L10" i="1"/>
  <c r="L11" i="1" s="1"/>
  <c r="L33" i="1" s="1"/>
  <c r="K10" i="1"/>
  <c r="K11" i="1" s="1"/>
  <c r="J10" i="1"/>
  <c r="J11" i="1" s="1"/>
  <c r="J33" i="1" s="1"/>
  <c r="I10" i="1"/>
  <c r="I11" i="1" s="1"/>
  <c r="H10" i="1"/>
  <c r="H11" i="1" s="1"/>
  <c r="G10" i="1"/>
  <c r="F10" i="1"/>
  <c r="F11" i="1" s="1"/>
  <c r="R9" i="1"/>
  <c r="R8" i="1"/>
  <c r="R7" i="1"/>
  <c r="R6" i="1"/>
  <c r="R5" i="1"/>
  <c r="R4" i="1"/>
  <c r="J42" i="1" l="1"/>
  <c r="P33" i="1"/>
  <c r="P43" i="1" s="1"/>
  <c r="K33" i="1"/>
  <c r="M33" i="1"/>
  <c r="J43" i="1"/>
  <c r="L43" i="1"/>
  <c r="H33" i="1"/>
  <c r="H43" i="1" s="1"/>
  <c r="N33" i="1"/>
  <c r="N43" i="1" s="1"/>
  <c r="I33" i="1"/>
  <c r="O33" i="1"/>
  <c r="K42" i="1"/>
  <c r="Q42" i="1"/>
  <c r="R42" i="1" s="1"/>
  <c r="Q33" i="1"/>
  <c r="Q43" i="1" s="1"/>
  <c r="R41" i="1"/>
  <c r="G43" i="1"/>
  <c r="R32" i="1"/>
  <c r="F33" i="1"/>
  <c r="R11" i="1"/>
  <c r="I43" i="1"/>
  <c r="O43" i="1"/>
  <c r="K43" i="1"/>
  <c r="M43" i="1"/>
  <c r="R10" i="1"/>
  <c r="R38" i="1"/>
  <c r="F43" i="1" l="1"/>
  <c r="R43" i="1" s="1"/>
  <c r="R33" i="1"/>
</calcChain>
</file>

<file path=xl/sharedStrings.xml><?xml version="1.0" encoding="utf-8"?>
<sst xmlns="http://schemas.openxmlformats.org/spreadsheetml/2006/main" count="55" uniqueCount="55">
  <si>
    <t>Jul 25</t>
  </si>
  <si>
    <t>Aug 25</t>
  </si>
  <si>
    <t>Sep 25</t>
  </si>
  <si>
    <t>Oct 25</t>
  </si>
  <si>
    <t>Nov 25</t>
  </si>
  <si>
    <t>Dec 25</t>
  </si>
  <si>
    <t>Jan 26</t>
  </si>
  <si>
    <t>Feb 26</t>
  </si>
  <si>
    <t>Mar 26</t>
  </si>
  <si>
    <t>Apr 26</t>
  </si>
  <si>
    <t>May 26</t>
  </si>
  <si>
    <t>Jun 26</t>
  </si>
  <si>
    <t>TOTAL</t>
  </si>
  <si>
    <t>Ordinary Income/Expense</t>
  </si>
  <si>
    <t>Income</t>
  </si>
  <si>
    <t>NSF Fees</t>
  </si>
  <si>
    <t>Late Fees</t>
  </si>
  <si>
    <t>Application Fees</t>
  </si>
  <si>
    <t>Water Reimbursement</t>
  </si>
  <si>
    <t>CAM Reimbursement</t>
  </si>
  <si>
    <t>Rental Income</t>
  </si>
  <si>
    <t>Total Income</t>
  </si>
  <si>
    <t>Gross Profit</t>
  </si>
  <si>
    <t>Expense</t>
  </si>
  <si>
    <t>Internet</t>
  </si>
  <si>
    <t>Cleaning</t>
  </si>
  <si>
    <t>Pool Supplies</t>
  </si>
  <si>
    <t>Supplies</t>
  </si>
  <si>
    <t>Advertising</t>
  </si>
  <si>
    <t>Bank Service Charges</t>
  </si>
  <si>
    <t>CAM-Expense</t>
  </si>
  <si>
    <t>Insurance Expense</t>
  </si>
  <si>
    <t>Lawn Care/Snow Removal</t>
  </si>
  <si>
    <t>Management Fees</t>
  </si>
  <si>
    <t>Office Supplies</t>
  </si>
  <si>
    <t>Professional Fees</t>
  </si>
  <si>
    <t>Rent/lease Commission</t>
  </si>
  <si>
    <t>Repairs and Maintenance</t>
  </si>
  <si>
    <t>Security</t>
  </si>
  <si>
    <t>Taxes</t>
  </si>
  <si>
    <t>Telephone Expense</t>
  </si>
  <si>
    <t>Trash Removal</t>
  </si>
  <si>
    <t>Utilities</t>
  </si>
  <si>
    <t>Total Expense</t>
  </si>
  <si>
    <t>Net Ordinary Income</t>
  </si>
  <si>
    <t>Other Income/Expense</t>
  </si>
  <si>
    <t>Other Income</t>
  </si>
  <si>
    <t>Interest Income</t>
  </si>
  <si>
    <t>CID "Debt" - Douglas Lutz</t>
  </si>
  <si>
    <t>Total Other Income</t>
  </si>
  <si>
    <t>Other Expense</t>
  </si>
  <si>
    <t>Gain/Loss on Fixed Assets</t>
  </si>
  <si>
    <t>Total Other Expense</t>
  </si>
  <si>
    <t>Net Other Income</t>
  </si>
  <si>
    <t>Net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</si>
</sst>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"/>
  </numFmts>
  <fonts count="4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49" fontId="1" fillId="0" borderId="0" xfId="0" applyNumberFormat="1" applyFont="1"/>
    <xf numFmtId="164" fontId="2" fillId="0" borderId="0" xfId="0" applyNumberFormat="1" applyFont="1"/>
    <xf numFmtId="164" fontId="2" fillId="0" borderId="3" xfId="0" applyNumberFormat="1" applyFont="1" applyBorder="1"/>
    <xf numFmtId="164" fontId="2" fillId="0" borderId="2" xfId="0" applyNumberFormat="1" applyFont="1" applyBorder="1"/>
    <xf numFmtId="164" fontId="2" fillId="0" borderId="4" xfId="0" applyNumberFormat="1" applyFont="1" applyBorder="1"/>
    <xf numFmtId="164" fontId="1" fillId="0" borderId="5" xfId="0" applyNumberFormat="1" applyFont="1" applyBorder="1"/>
    <xf numFmtId="0" fontId="1" fillId="0" borderId="0" xfId="0" applyFont="1"/>
    <xf numFmtId="49" fontId="1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Normal 2" xfId="1" xr:uid="{36BC1EDA-B6EF-4E9D-A600-38F68DC3D5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4</xdr:col>
          <xdr:colOff>114300</xdr:colOff>
          <xdr:row>1</xdr:row>
          <xdr:rowOff>30480</xdr:rowOff>
        </xdr:to>
        <xdr:sp macro="" textlink="">
          <xdr:nvSpPr>
            <xdr:cNvPr id="1025" name="FILTER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4</xdr:col>
          <xdr:colOff>114300</xdr:colOff>
          <xdr:row>1</xdr:row>
          <xdr:rowOff>30480</xdr:rowOff>
        </xdr:to>
        <xdr:sp macro="" textlink="">
          <xdr:nvSpPr>
            <xdr:cNvPr id="1026" name="HEADER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7CAE4-24BA-4E8C-95E9-18BAE5166FCD}">
  <sheetPr codeName="Sheet1"/>
  <dimension ref="A1:R44"/>
  <sheetViews>
    <sheetView tabSelected="1" workbookViewId="0">
      <pane xSplit="5" ySplit="1" topLeftCell="F2" activePane="bottomRight" state="frozenSplit"/>
      <selection pane="topRight" activeCell="F1" sqref="F1"/>
      <selection pane="bottomLeft" activeCell="A2" sqref="A2"/>
      <selection pane="bottomRight" activeCell="T25" sqref="T25"/>
    </sheetView>
  </sheetViews>
  <sheetFormatPr defaultRowHeight="14.4" x14ac:dyDescent="0.55000000000000004"/>
  <cols>
    <col min="1" max="4" width="3" style="7" customWidth="1"/>
    <col min="5" max="5" width="21.83984375" style="7" customWidth="1"/>
    <col min="6" max="7" width="8.68359375" bestFit="1" customWidth="1"/>
    <col min="8" max="13" width="9.26171875" bestFit="1" customWidth="1"/>
    <col min="14" max="15" width="8.68359375" bestFit="1" customWidth="1"/>
    <col min="16" max="16" width="9.26171875" bestFit="1" customWidth="1"/>
    <col min="17" max="17" width="8.68359375" bestFit="1" customWidth="1"/>
    <col min="18" max="18" width="10" bestFit="1" customWidth="1"/>
  </cols>
  <sheetData>
    <row r="1" spans="1:18" s="10" customFormat="1" ht="14.7" thickBot="1" x14ac:dyDescent="0.6">
      <c r="A1" s="8"/>
      <c r="B1" s="8"/>
      <c r="C1" s="8"/>
      <c r="D1" s="8"/>
      <c r="E1" s="8"/>
      <c r="F1" s="9" t="s">
        <v>0</v>
      </c>
      <c r="G1" s="9" t="s">
        <v>1</v>
      </c>
      <c r="H1" s="9" t="s">
        <v>2</v>
      </c>
      <c r="I1" s="9" t="s">
        <v>3</v>
      </c>
      <c r="J1" s="9" t="s">
        <v>4</v>
      </c>
      <c r="K1" s="9" t="s">
        <v>5</v>
      </c>
      <c r="L1" s="9" t="s">
        <v>6</v>
      </c>
      <c r="M1" s="9" t="s">
        <v>7</v>
      </c>
      <c r="N1" s="9" t="s">
        <v>8</v>
      </c>
      <c r="O1" s="9" t="s">
        <v>9</v>
      </c>
      <c r="P1" s="9" t="s">
        <v>10</v>
      </c>
      <c r="Q1" s="9" t="s">
        <v>11</v>
      </c>
      <c r="R1" s="9" t="s">
        <v>12</v>
      </c>
    </row>
    <row r="2" spans="1:18" ht="14.7" thickTop="1" x14ac:dyDescent="0.55000000000000004">
      <c r="A2" s="1"/>
      <c r="B2" s="1" t="s">
        <v>13</v>
      </c>
      <c r="C2" s="1"/>
      <c r="D2" s="1"/>
      <c r="E2" s="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55000000000000004">
      <c r="A3" s="1"/>
      <c r="B3" s="1"/>
      <c r="C3" s="1"/>
      <c r="D3" s="1" t="s">
        <v>14</v>
      </c>
      <c r="E3" s="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55000000000000004">
      <c r="A4" s="1"/>
      <c r="B4" s="1"/>
      <c r="C4" s="1"/>
      <c r="D4" s="1"/>
      <c r="E4" s="1" t="s">
        <v>15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-25</v>
      </c>
      <c r="O4" s="2">
        <v>-50</v>
      </c>
      <c r="P4" s="2">
        <v>0</v>
      </c>
      <c r="Q4" s="2">
        <v>0</v>
      </c>
      <c r="R4" s="2">
        <f t="shared" ref="R4:R11" si="0">ROUND(SUM(F4:Q4),5)</f>
        <v>-75</v>
      </c>
    </row>
    <row r="5" spans="1:18" x14ac:dyDescent="0.55000000000000004">
      <c r="A5" s="1"/>
      <c r="B5" s="1"/>
      <c r="C5" s="1"/>
      <c r="D5" s="1"/>
      <c r="E5" s="1" t="s">
        <v>16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540</v>
      </c>
      <c r="O5" s="2">
        <v>1010</v>
      </c>
      <c r="P5" s="2">
        <v>1000</v>
      </c>
      <c r="Q5" s="2">
        <v>1650</v>
      </c>
      <c r="R5" s="2">
        <f t="shared" si="0"/>
        <v>4200</v>
      </c>
    </row>
    <row r="6" spans="1:18" x14ac:dyDescent="0.55000000000000004">
      <c r="A6" s="1"/>
      <c r="B6" s="1"/>
      <c r="C6" s="1"/>
      <c r="D6" s="1"/>
      <c r="E6" s="1" t="s">
        <v>17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67</v>
      </c>
      <c r="O6" s="2">
        <v>-40</v>
      </c>
      <c r="P6" s="2">
        <v>-80</v>
      </c>
      <c r="Q6" s="2">
        <v>-221.51</v>
      </c>
      <c r="R6" s="2">
        <f t="shared" si="0"/>
        <v>-274.51</v>
      </c>
    </row>
    <row r="7" spans="1:18" x14ac:dyDescent="0.55000000000000004">
      <c r="A7" s="1"/>
      <c r="B7" s="1"/>
      <c r="C7" s="1"/>
      <c r="D7" s="1"/>
      <c r="E7" s="1" t="s">
        <v>18</v>
      </c>
      <c r="F7" s="2">
        <v>4632.3999999999996</v>
      </c>
      <c r="G7" s="2">
        <v>3476.14</v>
      </c>
      <c r="H7" s="2">
        <v>3960.55</v>
      </c>
      <c r="I7" s="2">
        <v>4196.16</v>
      </c>
      <c r="J7" s="2">
        <v>3801</v>
      </c>
      <c r="K7" s="2">
        <v>3859.99</v>
      </c>
      <c r="L7" s="2">
        <v>60</v>
      </c>
      <c r="M7" s="2">
        <v>0</v>
      </c>
      <c r="N7" s="2">
        <v>12667.8</v>
      </c>
      <c r="O7" s="2">
        <v>0</v>
      </c>
      <c r="P7" s="2">
        <v>4536.29</v>
      </c>
      <c r="Q7" s="2">
        <v>4562.34</v>
      </c>
      <c r="R7" s="2">
        <f t="shared" si="0"/>
        <v>45752.67</v>
      </c>
    </row>
    <row r="8" spans="1:18" x14ac:dyDescent="0.55000000000000004">
      <c r="A8" s="1"/>
      <c r="B8" s="1"/>
      <c r="C8" s="1"/>
      <c r="D8" s="1"/>
      <c r="E8" s="1" t="s">
        <v>19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331.12</v>
      </c>
      <c r="O8" s="2">
        <v>289</v>
      </c>
      <c r="P8" s="2">
        <v>0</v>
      </c>
      <c r="Q8" s="2">
        <v>0</v>
      </c>
      <c r="R8" s="2">
        <f t="shared" si="0"/>
        <v>620.12</v>
      </c>
    </row>
    <row r="9" spans="1:18" ht="14.7" thickBot="1" x14ac:dyDescent="0.6">
      <c r="A9" s="1"/>
      <c r="B9" s="1"/>
      <c r="C9" s="1"/>
      <c r="D9" s="1"/>
      <c r="E9" s="1" t="s">
        <v>20</v>
      </c>
      <c r="F9" s="2">
        <v>131194.39000000001</v>
      </c>
      <c r="G9" s="2">
        <v>106919.76</v>
      </c>
      <c r="H9" s="2">
        <v>131321.63</v>
      </c>
      <c r="I9" s="2">
        <v>120955.82</v>
      </c>
      <c r="J9" s="2">
        <v>121801.39</v>
      </c>
      <c r="K9" s="2">
        <v>112961.05</v>
      </c>
      <c r="L9" s="2">
        <v>3343</v>
      </c>
      <c r="M9" s="2">
        <v>0</v>
      </c>
      <c r="N9" s="2">
        <v>359754.75</v>
      </c>
      <c r="O9" s="2">
        <v>120664.32000000001</v>
      </c>
      <c r="P9" s="2">
        <v>123055.86</v>
      </c>
      <c r="Q9" s="2">
        <v>127459.44</v>
      </c>
      <c r="R9" s="2">
        <f t="shared" si="0"/>
        <v>1459431.41</v>
      </c>
    </row>
    <row r="10" spans="1:18" ht="14.7" thickBot="1" x14ac:dyDescent="0.6">
      <c r="A10" s="1"/>
      <c r="B10" s="1"/>
      <c r="C10" s="1"/>
      <c r="D10" s="1" t="s">
        <v>21</v>
      </c>
      <c r="E10" s="1"/>
      <c r="F10" s="3">
        <f t="shared" ref="F10:Q10" si="1">ROUND(SUM(F3:F9),5)</f>
        <v>135826.79</v>
      </c>
      <c r="G10" s="3">
        <f t="shared" si="1"/>
        <v>110395.9</v>
      </c>
      <c r="H10" s="3">
        <f t="shared" si="1"/>
        <v>135282.18</v>
      </c>
      <c r="I10" s="3">
        <f t="shared" si="1"/>
        <v>125151.98</v>
      </c>
      <c r="J10" s="3">
        <f t="shared" si="1"/>
        <v>125602.39</v>
      </c>
      <c r="K10" s="3">
        <f t="shared" si="1"/>
        <v>116821.04</v>
      </c>
      <c r="L10" s="3">
        <f t="shared" si="1"/>
        <v>3403</v>
      </c>
      <c r="M10" s="3">
        <f t="shared" si="1"/>
        <v>0</v>
      </c>
      <c r="N10" s="3">
        <f t="shared" si="1"/>
        <v>373335.67</v>
      </c>
      <c r="O10" s="3">
        <f t="shared" si="1"/>
        <v>121873.32</v>
      </c>
      <c r="P10" s="3">
        <f t="shared" si="1"/>
        <v>128512.15</v>
      </c>
      <c r="Q10" s="3">
        <f t="shared" si="1"/>
        <v>133450.26999999999</v>
      </c>
      <c r="R10" s="3">
        <f t="shared" si="0"/>
        <v>1509654.69</v>
      </c>
    </row>
    <row r="11" spans="1:18" x14ac:dyDescent="0.55000000000000004">
      <c r="A11" s="1"/>
      <c r="B11" s="1"/>
      <c r="C11" s="1" t="s">
        <v>22</v>
      </c>
      <c r="D11" s="1"/>
      <c r="E11" s="1"/>
      <c r="F11" s="2">
        <f t="shared" ref="F11:Q11" si="2">F10</f>
        <v>135826.79</v>
      </c>
      <c r="G11" s="2">
        <f t="shared" si="2"/>
        <v>110395.9</v>
      </c>
      <c r="H11" s="2">
        <f t="shared" si="2"/>
        <v>135282.18</v>
      </c>
      <c r="I11" s="2">
        <f t="shared" si="2"/>
        <v>125151.98</v>
      </c>
      <c r="J11" s="2">
        <f t="shared" si="2"/>
        <v>125602.39</v>
      </c>
      <c r="K11" s="2">
        <f t="shared" si="2"/>
        <v>116821.04</v>
      </c>
      <c r="L11" s="2">
        <f t="shared" si="2"/>
        <v>3403</v>
      </c>
      <c r="M11" s="2">
        <f t="shared" si="2"/>
        <v>0</v>
      </c>
      <c r="N11" s="2">
        <f t="shared" si="2"/>
        <v>373335.67</v>
      </c>
      <c r="O11" s="2">
        <f t="shared" si="2"/>
        <v>121873.32</v>
      </c>
      <c r="P11" s="2">
        <f t="shared" si="2"/>
        <v>128512.15</v>
      </c>
      <c r="Q11" s="2">
        <f t="shared" si="2"/>
        <v>133450.26999999999</v>
      </c>
      <c r="R11" s="2">
        <f t="shared" si="0"/>
        <v>1509654.69</v>
      </c>
    </row>
    <row r="12" spans="1:18" x14ac:dyDescent="0.55000000000000004">
      <c r="A12" s="1"/>
      <c r="B12" s="1"/>
      <c r="C12" s="1"/>
      <c r="D12" s="1" t="s">
        <v>23</v>
      </c>
      <c r="E12" s="1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x14ac:dyDescent="0.55000000000000004">
      <c r="A13" s="1"/>
      <c r="B13" s="1"/>
      <c r="C13" s="1"/>
      <c r="D13" s="1"/>
      <c r="E13" s="1" t="s">
        <v>24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-912.69</v>
      </c>
      <c r="N13" s="2">
        <v>0</v>
      </c>
      <c r="O13" s="2">
        <v>923.76</v>
      </c>
      <c r="P13" s="2">
        <v>0</v>
      </c>
      <c r="Q13" s="2">
        <v>0</v>
      </c>
      <c r="R13" s="2">
        <f t="shared" ref="R13:R33" si="3">ROUND(SUM(F13:Q13),5)</f>
        <v>11.07</v>
      </c>
    </row>
    <row r="14" spans="1:18" x14ac:dyDescent="0.55000000000000004">
      <c r="A14" s="1"/>
      <c r="B14" s="1"/>
      <c r="C14" s="1"/>
      <c r="D14" s="1"/>
      <c r="E14" s="1" t="s">
        <v>25</v>
      </c>
      <c r="F14" s="2">
        <v>2340</v>
      </c>
      <c r="G14" s="2">
        <v>4580</v>
      </c>
      <c r="H14" s="2">
        <v>3345</v>
      </c>
      <c r="I14" s="2">
        <v>5525</v>
      </c>
      <c r="J14" s="2">
        <v>8390</v>
      </c>
      <c r="K14" s="2">
        <v>3285</v>
      </c>
      <c r="L14" s="2">
        <v>0</v>
      </c>
      <c r="M14" s="2">
        <v>3210</v>
      </c>
      <c r="N14" s="2">
        <v>21065</v>
      </c>
      <c r="O14" s="2">
        <v>8445</v>
      </c>
      <c r="P14" s="2">
        <v>7754</v>
      </c>
      <c r="Q14" s="2">
        <v>3085</v>
      </c>
      <c r="R14" s="2">
        <f t="shared" si="3"/>
        <v>71024</v>
      </c>
    </row>
    <row r="15" spans="1:18" x14ac:dyDescent="0.55000000000000004">
      <c r="A15" s="1"/>
      <c r="B15" s="1"/>
      <c r="C15" s="1"/>
      <c r="D15" s="1"/>
      <c r="E15" s="1" t="s">
        <v>26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1180</v>
      </c>
      <c r="P15" s="2">
        <v>1719.28</v>
      </c>
      <c r="Q15" s="2">
        <v>1180</v>
      </c>
      <c r="R15" s="2">
        <f t="shared" si="3"/>
        <v>4079.28</v>
      </c>
    </row>
    <row r="16" spans="1:18" x14ac:dyDescent="0.55000000000000004">
      <c r="A16" s="1"/>
      <c r="B16" s="1"/>
      <c r="C16" s="1"/>
      <c r="D16" s="1"/>
      <c r="E16" s="1" t="s">
        <v>27</v>
      </c>
      <c r="F16" s="2">
        <v>0</v>
      </c>
      <c r="G16" s="2">
        <v>0</v>
      </c>
      <c r="H16" s="2">
        <v>375.84</v>
      </c>
      <c r="I16" s="2">
        <v>232.59</v>
      </c>
      <c r="J16" s="2">
        <v>790.99</v>
      </c>
      <c r="K16" s="2">
        <v>345.8</v>
      </c>
      <c r="L16" s="2">
        <v>0</v>
      </c>
      <c r="M16" s="2">
        <v>139.19999999999999</v>
      </c>
      <c r="N16" s="2">
        <v>0</v>
      </c>
      <c r="O16" s="2">
        <v>0</v>
      </c>
      <c r="P16" s="2">
        <v>120.69</v>
      </c>
      <c r="Q16" s="2">
        <v>319.19</v>
      </c>
      <c r="R16" s="2">
        <f t="shared" si="3"/>
        <v>2324.3000000000002</v>
      </c>
    </row>
    <row r="17" spans="1:18" x14ac:dyDescent="0.55000000000000004">
      <c r="A17" s="1"/>
      <c r="B17" s="1"/>
      <c r="C17" s="1"/>
      <c r="D17" s="1"/>
      <c r="E17" s="1" t="s">
        <v>28</v>
      </c>
      <c r="F17" s="2">
        <v>5835</v>
      </c>
      <c r="G17" s="2">
        <v>5835</v>
      </c>
      <c r="H17" s="2">
        <v>0</v>
      </c>
      <c r="I17" s="2">
        <v>7435</v>
      </c>
      <c r="J17" s="2">
        <v>2990</v>
      </c>
      <c r="K17" s="2">
        <v>1600</v>
      </c>
      <c r="L17" s="2">
        <v>3200</v>
      </c>
      <c r="M17" s="2">
        <v>0</v>
      </c>
      <c r="N17" s="2">
        <v>2787.1</v>
      </c>
      <c r="O17" s="2">
        <v>8501.09</v>
      </c>
      <c r="P17" s="2">
        <v>8042.23</v>
      </c>
      <c r="Q17" s="2">
        <v>5799.69</v>
      </c>
      <c r="R17" s="2">
        <f t="shared" si="3"/>
        <v>52025.11</v>
      </c>
    </row>
    <row r="18" spans="1:18" x14ac:dyDescent="0.55000000000000004">
      <c r="A18" s="1"/>
      <c r="B18" s="1"/>
      <c r="C18" s="1"/>
      <c r="D18" s="1"/>
      <c r="E18" s="1" t="s">
        <v>29</v>
      </c>
      <c r="F18" s="2">
        <v>62.75</v>
      </c>
      <c r="G18" s="2">
        <v>15.15</v>
      </c>
      <c r="H18" s="2">
        <v>57.05</v>
      </c>
      <c r="I18" s="2">
        <v>55.95</v>
      </c>
      <c r="J18" s="2">
        <v>0</v>
      </c>
      <c r="K18" s="2">
        <v>24.8</v>
      </c>
      <c r="L18" s="2">
        <v>0</v>
      </c>
      <c r="M18" s="2">
        <v>0</v>
      </c>
      <c r="N18" s="2">
        <v>0</v>
      </c>
      <c r="O18" s="2">
        <v>26</v>
      </c>
      <c r="P18" s="2">
        <v>15</v>
      </c>
      <c r="Q18" s="2">
        <v>-44</v>
      </c>
      <c r="R18" s="2">
        <f t="shared" si="3"/>
        <v>212.7</v>
      </c>
    </row>
    <row r="19" spans="1:18" x14ac:dyDescent="0.55000000000000004">
      <c r="A19" s="1"/>
      <c r="B19" s="1"/>
      <c r="C19" s="1"/>
      <c r="D19" s="1"/>
      <c r="E19" s="1" t="s">
        <v>30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525</v>
      </c>
      <c r="R19" s="2">
        <f t="shared" si="3"/>
        <v>525</v>
      </c>
    </row>
    <row r="20" spans="1:18" x14ac:dyDescent="0.55000000000000004">
      <c r="A20" s="1"/>
      <c r="B20" s="1"/>
      <c r="C20" s="1"/>
      <c r="D20" s="1"/>
      <c r="E20" s="1" t="s">
        <v>31</v>
      </c>
      <c r="F20" s="2">
        <v>7250</v>
      </c>
      <c r="G20" s="2">
        <v>7250</v>
      </c>
      <c r="H20" s="2">
        <v>7250</v>
      </c>
      <c r="I20" s="2">
        <v>7250</v>
      </c>
      <c r="J20" s="2">
        <v>7250</v>
      </c>
      <c r="K20" s="2">
        <v>5315.31</v>
      </c>
      <c r="L20" s="2">
        <v>0</v>
      </c>
      <c r="M20" s="2">
        <v>5507.41</v>
      </c>
      <c r="N20" s="2">
        <v>5604.37</v>
      </c>
      <c r="O20" s="2">
        <v>101.66</v>
      </c>
      <c r="P20" s="2">
        <v>5310.88</v>
      </c>
      <c r="Q20" s="2">
        <v>5485</v>
      </c>
      <c r="R20" s="2">
        <f t="shared" si="3"/>
        <v>63574.63</v>
      </c>
    </row>
    <row r="21" spans="1:18" x14ac:dyDescent="0.55000000000000004">
      <c r="A21" s="1"/>
      <c r="B21" s="1"/>
      <c r="C21" s="1"/>
      <c r="D21" s="1"/>
      <c r="E21" s="1" t="s">
        <v>32</v>
      </c>
      <c r="F21" s="2">
        <v>2010</v>
      </c>
      <c r="G21" s="2">
        <v>2185</v>
      </c>
      <c r="H21" s="2">
        <v>0</v>
      </c>
      <c r="I21" s="2">
        <v>1950</v>
      </c>
      <c r="J21" s="2">
        <v>2730</v>
      </c>
      <c r="K21" s="2">
        <v>2085</v>
      </c>
      <c r="L21" s="2">
        <v>0</v>
      </c>
      <c r="M21" s="2">
        <v>0</v>
      </c>
      <c r="N21" s="2">
        <v>2165</v>
      </c>
      <c r="O21" s="2">
        <v>675</v>
      </c>
      <c r="P21" s="2">
        <v>2885</v>
      </c>
      <c r="Q21" s="2">
        <v>2110</v>
      </c>
      <c r="R21" s="2">
        <f t="shared" si="3"/>
        <v>18795</v>
      </c>
    </row>
    <row r="22" spans="1:18" x14ac:dyDescent="0.55000000000000004">
      <c r="A22" s="1"/>
      <c r="B22" s="1"/>
      <c r="C22" s="1"/>
      <c r="D22" s="1"/>
      <c r="E22" s="1" t="s">
        <v>33</v>
      </c>
      <c r="F22" s="2">
        <v>5200</v>
      </c>
      <c r="G22" s="2">
        <v>5300</v>
      </c>
      <c r="H22" s="2">
        <v>640</v>
      </c>
      <c r="I22" s="2">
        <v>12333.7</v>
      </c>
      <c r="J22" s="2">
        <v>13005.62</v>
      </c>
      <c r="K22" s="2">
        <v>6696.16</v>
      </c>
      <c r="L22" s="2">
        <v>0</v>
      </c>
      <c r="M22" s="2">
        <v>6036.04</v>
      </c>
      <c r="N22" s="2">
        <v>18015.82</v>
      </c>
      <c r="O22" s="2">
        <v>8975.75</v>
      </c>
      <c r="P22" s="2">
        <v>9711.74</v>
      </c>
      <c r="Q22" s="2">
        <v>12442.97</v>
      </c>
      <c r="R22" s="2">
        <f t="shared" si="3"/>
        <v>98357.8</v>
      </c>
    </row>
    <row r="23" spans="1:18" x14ac:dyDescent="0.55000000000000004">
      <c r="A23" s="1"/>
      <c r="B23" s="1"/>
      <c r="C23" s="1"/>
      <c r="D23" s="1"/>
      <c r="E23" s="1" t="s">
        <v>34</v>
      </c>
      <c r="F23" s="2">
        <v>0</v>
      </c>
      <c r="G23" s="2">
        <v>0</v>
      </c>
      <c r="H23" s="2">
        <v>1074.06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1133.52</v>
      </c>
      <c r="O23" s="2">
        <v>0</v>
      </c>
      <c r="P23" s="2">
        <v>0</v>
      </c>
      <c r="Q23" s="2">
        <v>0</v>
      </c>
      <c r="R23" s="2">
        <f t="shared" si="3"/>
        <v>2207.58</v>
      </c>
    </row>
    <row r="24" spans="1:18" x14ac:dyDescent="0.55000000000000004">
      <c r="A24" s="1"/>
      <c r="B24" s="1"/>
      <c r="C24" s="1"/>
      <c r="D24" s="1"/>
      <c r="E24" s="1" t="s">
        <v>35</v>
      </c>
      <c r="F24" s="2">
        <v>0</v>
      </c>
      <c r="G24" s="2">
        <v>6250</v>
      </c>
      <c r="H24" s="2">
        <v>0</v>
      </c>
      <c r="I24" s="2">
        <v>5136</v>
      </c>
      <c r="J24" s="2">
        <v>243.75</v>
      </c>
      <c r="K24" s="2">
        <v>3110</v>
      </c>
      <c r="L24" s="2">
        <v>0</v>
      </c>
      <c r="M24" s="2">
        <v>0</v>
      </c>
      <c r="N24" s="2">
        <v>360</v>
      </c>
      <c r="O24" s="2">
        <v>0</v>
      </c>
      <c r="P24" s="2">
        <v>0</v>
      </c>
      <c r="Q24" s="2">
        <v>0</v>
      </c>
      <c r="R24" s="2">
        <f t="shared" si="3"/>
        <v>15099.75</v>
      </c>
    </row>
    <row r="25" spans="1:18" x14ac:dyDescent="0.55000000000000004">
      <c r="A25" s="1"/>
      <c r="B25" s="1"/>
      <c r="C25" s="1"/>
      <c r="D25" s="1"/>
      <c r="E25" s="1" t="s">
        <v>36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800</v>
      </c>
      <c r="Q25" s="2">
        <v>0</v>
      </c>
      <c r="R25" s="2">
        <f t="shared" si="3"/>
        <v>800</v>
      </c>
    </row>
    <row r="26" spans="1:18" x14ac:dyDescent="0.55000000000000004">
      <c r="A26" s="1"/>
      <c r="B26" s="1"/>
      <c r="C26" s="1"/>
      <c r="D26" s="1"/>
      <c r="E26" s="1" t="s">
        <v>37</v>
      </c>
      <c r="F26" s="2">
        <v>3097.51</v>
      </c>
      <c r="G26" s="2">
        <v>5193.12</v>
      </c>
      <c r="H26" s="2">
        <v>5383.5</v>
      </c>
      <c r="I26" s="2">
        <v>15541.09</v>
      </c>
      <c r="J26" s="2">
        <v>1111.01</v>
      </c>
      <c r="K26" s="2">
        <v>7670.97</v>
      </c>
      <c r="L26" s="2">
        <v>0</v>
      </c>
      <c r="M26" s="2">
        <v>1822.17</v>
      </c>
      <c r="N26" s="2">
        <v>13999.04</v>
      </c>
      <c r="O26" s="2">
        <v>3614.62</v>
      </c>
      <c r="P26" s="2">
        <v>3218.77</v>
      </c>
      <c r="Q26" s="2">
        <v>11441</v>
      </c>
      <c r="R26" s="2">
        <f t="shared" si="3"/>
        <v>72092.800000000003</v>
      </c>
    </row>
    <row r="27" spans="1:18" x14ac:dyDescent="0.55000000000000004">
      <c r="A27" s="1"/>
      <c r="B27" s="1"/>
      <c r="C27" s="1"/>
      <c r="D27" s="1"/>
      <c r="E27" s="1" t="s">
        <v>38</v>
      </c>
      <c r="F27" s="2">
        <v>255</v>
      </c>
      <c r="G27" s="2">
        <v>0</v>
      </c>
      <c r="H27" s="2">
        <v>925</v>
      </c>
      <c r="I27" s="2">
        <v>2143.64</v>
      </c>
      <c r="J27" s="2">
        <v>2150</v>
      </c>
      <c r="K27" s="2">
        <v>0</v>
      </c>
      <c r="L27" s="2">
        <v>0</v>
      </c>
      <c r="M27" s="2">
        <v>0</v>
      </c>
      <c r="N27" s="2">
        <v>190</v>
      </c>
      <c r="O27" s="2">
        <v>515</v>
      </c>
      <c r="P27" s="2">
        <v>0</v>
      </c>
      <c r="Q27" s="2">
        <v>452</v>
      </c>
      <c r="R27" s="2">
        <f t="shared" si="3"/>
        <v>6630.64</v>
      </c>
    </row>
    <row r="28" spans="1:18" x14ac:dyDescent="0.55000000000000004">
      <c r="A28" s="1"/>
      <c r="B28" s="1"/>
      <c r="C28" s="1"/>
      <c r="D28" s="1"/>
      <c r="E28" s="1" t="s">
        <v>39</v>
      </c>
      <c r="F28" s="2">
        <v>19100</v>
      </c>
      <c r="G28" s="2">
        <v>19100</v>
      </c>
      <c r="H28" s="2">
        <v>19100</v>
      </c>
      <c r="I28" s="2">
        <v>19100</v>
      </c>
      <c r="J28" s="2">
        <v>19100</v>
      </c>
      <c r="K28" s="2">
        <v>19100</v>
      </c>
      <c r="L28" s="2">
        <v>20000</v>
      </c>
      <c r="M28" s="2">
        <v>20000</v>
      </c>
      <c r="N28" s="2">
        <v>20000</v>
      </c>
      <c r="O28" s="2">
        <v>20000</v>
      </c>
      <c r="P28" s="2">
        <v>20000</v>
      </c>
      <c r="Q28" s="2">
        <v>20000</v>
      </c>
      <c r="R28" s="2">
        <f t="shared" si="3"/>
        <v>234600</v>
      </c>
    </row>
    <row r="29" spans="1:18" x14ac:dyDescent="0.55000000000000004">
      <c r="A29" s="1"/>
      <c r="B29" s="1"/>
      <c r="C29" s="1"/>
      <c r="D29" s="1"/>
      <c r="E29" s="1" t="s">
        <v>40</v>
      </c>
      <c r="F29" s="2">
        <v>0</v>
      </c>
      <c r="G29" s="2">
        <v>95.37</v>
      </c>
      <c r="H29" s="2">
        <v>95.37</v>
      </c>
      <c r="I29" s="2">
        <v>95.82</v>
      </c>
      <c r="J29" s="2">
        <v>95.85</v>
      </c>
      <c r="K29" s="2">
        <v>95.85</v>
      </c>
      <c r="L29" s="2">
        <v>95.73</v>
      </c>
      <c r="M29" s="2">
        <v>95.73</v>
      </c>
      <c r="N29" s="2">
        <v>95.73</v>
      </c>
      <c r="O29" s="2">
        <v>0</v>
      </c>
      <c r="P29" s="2">
        <v>0</v>
      </c>
      <c r="Q29" s="2">
        <v>0</v>
      </c>
      <c r="R29" s="2">
        <f t="shared" si="3"/>
        <v>765.45</v>
      </c>
    </row>
    <row r="30" spans="1:18" x14ac:dyDescent="0.55000000000000004">
      <c r="A30" s="1"/>
      <c r="B30" s="1"/>
      <c r="C30" s="1"/>
      <c r="D30" s="1"/>
      <c r="E30" s="1" t="s">
        <v>41</v>
      </c>
      <c r="F30" s="2">
        <v>0</v>
      </c>
      <c r="G30" s="2">
        <v>1130</v>
      </c>
      <c r="H30" s="2">
        <v>2280.34</v>
      </c>
      <c r="I30" s="2">
        <v>1170.68</v>
      </c>
      <c r="J30" s="2">
        <v>1170.68</v>
      </c>
      <c r="K30" s="2">
        <v>1130</v>
      </c>
      <c r="L30" s="2">
        <v>0</v>
      </c>
      <c r="M30" s="2">
        <v>1089.32</v>
      </c>
      <c r="N30" s="2">
        <v>4733.83</v>
      </c>
      <c r="O30" s="2">
        <v>740</v>
      </c>
      <c r="P30" s="2">
        <v>1110.3900000000001</v>
      </c>
      <c r="Q30" s="2">
        <v>1149.99</v>
      </c>
      <c r="R30" s="2">
        <f t="shared" si="3"/>
        <v>15705.23</v>
      </c>
    </row>
    <row r="31" spans="1:18" ht="14.7" thickBot="1" x14ac:dyDescent="0.6">
      <c r="A31" s="1"/>
      <c r="B31" s="1"/>
      <c r="C31" s="1"/>
      <c r="D31" s="1"/>
      <c r="E31" s="1" t="s">
        <v>42</v>
      </c>
      <c r="F31" s="2">
        <v>2693.68</v>
      </c>
      <c r="G31" s="2">
        <v>9674.59</v>
      </c>
      <c r="H31" s="2">
        <v>8402.3799999999992</v>
      </c>
      <c r="I31" s="2">
        <v>6897.32</v>
      </c>
      <c r="J31" s="2">
        <v>13759</v>
      </c>
      <c r="K31" s="2">
        <v>-385.32</v>
      </c>
      <c r="L31" s="2">
        <v>1590.31</v>
      </c>
      <c r="M31" s="2">
        <v>6657.08</v>
      </c>
      <c r="N31" s="2">
        <v>15741.16</v>
      </c>
      <c r="O31" s="2">
        <v>-2951.34</v>
      </c>
      <c r="P31" s="2">
        <v>11124.15</v>
      </c>
      <c r="Q31" s="2">
        <v>1760.73</v>
      </c>
      <c r="R31" s="2">
        <f t="shared" si="3"/>
        <v>74963.740000000005</v>
      </c>
    </row>
    <row r="32" spans="1:18" ht="14.7" thickBot="1" x14ac:dyDescent="0.6">
      <c r="A32" s="1"/>
      <c r="B32" s="1"/>
      <c r="C32" s="1"/>
      <c r="D32" s="1" t="s">
        <v>43</v>
      </c>
      <c r="E32" s="1"/>
      <c r="F32" s="3">
        <f t="shared" ref="F32:Q32" si="4">ROUND(SUM(F12:F31),5)</f>
        <v>47843.94</v>
      </c>
      <c r="G32" s="3">
        <f t="shared" si="4"/>
        <v>66608.23</v>
      </c>
      <c r="H32" s="3">
        <f t="shared" si="4"/>
        <v>48928.54</v>
      </c>
      <c r="I32" s="3">
        <f t="shared" si="4"/>
        <v>84866.79</v>
      </c>
      <c r="J32" s="3">
        <f t="shared" si="4"/>
        <v>72786.899999999994</v>
      </c>
      <c r="K32" s="3">
        <f t="shared" si="4"/>
        <v>50073.57</v>
      </c>
      <c r="L32" s="3">
        <f t="shared" si="4"/>
        <v>24886.04</v>
      </c>
      <c r="M32" s="3">
        <f t="shared" si="4"/>
        <v>43644.26</v>
      </c>
      <c r="N32" s="3">
        <f t="shared" si="4"/>
        <v>105890.57</v>
      </c>
      <c r="O32" s="3">
        <f t="shared" si="4"/>
        <v>50746.54</v>
      </c>
      <c r="P32" s="3">
        <f t="shared" si="4"/>
        <v>71812.13</v>
      </c>
      <c r="Q32" s="3">
        <f t="shared" si="4"/>
        <v>65706.570000000007</v>
      </c>
      <c r="R32" s="3">
        <f t="shared" si="3"/>
        <v>733794.08</v>
      </c>
    </row>
    <row r="33" spans="1:18" x14ac:dyDescent="0.55000000000000004">
      <c r="A33" s="1"/>
      <c r="B33" s="1" t="s">
        <v>44</v>
      </c>
      <c r="C33" s="1"/>
      <c r="D33" s="1"/>
      <c r="E33" s="1"/>
      <c r="F33" s="2">
        <f t="shared" ref="F33:Q33" si="5">ROUND(F2+F11-F32,5)</f>
        <v>87982.85</v>
      </c>
      <c r="G33" s="2">
        <f t="shared" si="5"/>
        <v>43787.67</v>
      </c>
      <c r="H33" s="2">
        <f t="shared" si="5"/>
        <v>86353.64</v>
      </c>
      <c r="I33" s="2">
        <f t="shared" si="5"/>
        <v>40285.19</v>
      </c>
      <c r="J33" s="2">
        <f t="shared" si="5"/>
        <v>52815.49</v>
      </c>
      <c r="K33" s="2">
        <f t="shared" si="5"/>
        <v>66747.47</v>
      </c>
      <c r="L33" s="2">
        <f t="shared" si="5"/>
        <v>-21483.040000000001</v>
      </c>
      <c r="M33" s="2">
        <f t="shared" si="5"/>
        <v>-43644.26</v>
      </c>
      <c r="N33" s="2">
        <f t="shared" si="5"/>
        <v>267445.09999999998</v>
      </c>
      <c r="O33" s="2">
        <f t="shared" si="5"/>
        <v>71126.78</v>
      </c>
      <c r="P33" s="2">
        <f t="shared" si="5"/>
        <v>56700.02</v>
      </c>
      <c r="Q33" s="2">
        <f t="shared" si="5"/>
        <v>67743.7</v>
      </c>
      <c r="R33" s="2">
        <f t="shared" si="3"/>
        <v>775860.61</v>
      </c>
    </row>
    <row r="34" spans="1:18" x14ac:dyDescent="0.55000000000000004">
      <c r="A34" s="1"/>
      <c r="B34" s="1" t="s">
        <v>45</v>
      </c>
      <c r="C34" s="1"/>
      <c r="D34" s="1"/>
      <c r="E34" s="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x14ac:dyDescent="0.55000000000000004">
      <c r="A35" s="1"/>
      <c r="B35" s="1"/>
      <c r="C35" s="1" t="s">
        <v>46</v>
      </c>
      <c r="D35" s="1"/>
      <c r="E35" s="1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x14ac:dyDescent="0.55000000000000004">
      <c r="A36" s="1"/>
      <c r="B36" s="1"/>
      <c r="C36" s="1"/>
      <c r="D36" s="1" t="s">
        <v>47</v>
      </c>
      <c r="E36" s="1"/>
      <c r="F36" s="2">
        <v>27.69</v>
      </c>
      <c r="G36" s="2">
        <v>15.09</v>
      </c>
      <c r="H36" s="2">
        <v>13.33</v>
      </c>
      <c r="I36" s="2">
        <v>0</v>
      </c>
      <c r="J36" s="2">
        <v>0</v>
      </c>
      <c r="K36" s="2">
        <v>20.98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f>ROUND(SUM(F36:Q36),5)</f>
        <v>77.09</v>
      </c>
    </row>
    <row r="37" spans="1:18" ht="14.7" thickBot="1" x14ac:dyDescent="0.6">
      <c r="A37" s="1"/>
      <c r="B37" s="1"/>
      <c r="C37" s="1"/>
      <c r="D37" s="1" t="s">
        <v>48</v>
      </c>
      <c r="E37" s="1"/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8000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f>ROUND(SUM(F37:Q37),5)</f>
        <v>8000</v>
      </c>
    </row>
    <row r="38" spans="1:18" x14ac:dyDescent="0.55000000000000004">
      <c r="A38" s="1"/>
      <c r="B38" s="1"/>
      <c r="C38" s="1" t="s">
        <v>49</v>
      </c>
      <c r="D38" s="1"/>
      <c r="E38" s="1"/>
      <c r="F38" s="2">
        <f t="shared" ref="F38:Q38" si="6">ROUND(SUM(F35:F37),5)</f>
        <v>27.69</v>
      </c>
      <c r="G38" s="2">
        <f t="shared" si="6"/>
        <v>15.09</v>
      </c>
      <c r="H38" s="2">
        <f t="shared" si="6"/>
        <v>13.33</v>
      </c>
      <c r="I38" s="2">
        <f t="shared" si="6"/>
        <v>0</v>
      </c>
      <c r="J38" s="2">
        <f t="shared" si="6"/>
        <v>0</v>
      </c>
      <c r="K38" s="2">
        <f t="shared" si="6"/>
        <v>8020.98</v>
      </c>
      <c r="L38" s="2">
        <f t="shared" si="6"/>
        <v>0</v>
      </c>
      <c r="M38" s="2">
        <f t="shared" si="6"/>
        <v>0</v>
      </c>
      <c r="N38" s="2">
        <f t="shared" si="6"/>
        <v>0</v>
      </c>
      <c r="O38" s="2">
        <f t="shared" si="6"/>
        <v>0</v>
      </c>
      <c r="P38" s="2">
        <f t="shared" si="6"/>
        <v>0</v>
      </c>
      <c r="Q38" s="2">
        <f t="shared" si="6"/>
        <v>0</v>
      </c>
      <c r="R38" s="2">
        <f>ROUND(SUM(F38:Q38),5)</f>
        <v>8077.09</v>
      </c>
    </row>
    <row r="39" spans="1:18" x14ac:dyDescent="0.55000000000000004">
      <c r="A39" s="1"/>
      <c r="B39" s="1"/>
      <c r="C39" s="1" t="s">
        <v>50</v>
      </c>
      <c r="D39" s="1"/>
      <c r="E39" s="1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14.7" thickBot="1" x14ac:dyDescent="0.6">
      <c r="A40" s="1"/>
      <c r="B40" s="1"/>
      <c r="C40" s="1"/>
      <c r="D40" s="1" t="s">
        <v>51</v>
      </c>
      <c r="E40" s="1"/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6502.38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f>ROUND(SUM(F40:Q40),5)</f>
        <v>6502.38</v>
      </c>
    </row>
    <row r="41" spans="1:18" ht="14.7" thickBot="1" x14ac:dyDescent="0.6">
      <c r="A41" s="1"/>
      <c r="B41" s="1"/>
      <c r="C41" s="1" t="s">
        <v>52</v>
      </c>
      <c r="D41" s="1"/>
      <c r="E41" s="1"/>
      <c r="F41" s="5">
        <f t="shared" ref="F41:Q41" si="7">ROUND(SUM(F39:F40),5)</f>
        <v>0</v>
      </c>
      <c r="G41" s="5">
        <f t="shared" si="7"/>
        <v>0</v>
      </c>
      <c r="H41" s="5">
        <f t="shared" si="7"/>
        <v>0</v>
      </c>
      <c r="I41" s="5">
        <f t="shared" si="7"/>
        <v>0</v>
      </c>
      <c r="J41" s="5">
        <f t="shared" si="7"/>
        <v>0</v>
      </c>
      <c r="K41" s="5">
        <f t="shared" si="7"/>
        <v>6502.38</v>
      </c>
      <c r="L41" s="5">
        <f t="shared" si="7"/>
        <v>0</v>
      </c>
      <c r="M41" s="5">
        <f t="shared" si="7"/>
        <v>0</v>
      </c>
      <c r="N41" s="5">
        <f t="shared" si="7"/>
        <v>0</v>
      </c>
      <c r="O41" s="5">
        <f t="shared" si="7"/>
        <v>0</v>
      </c>
      <c r="P41" s="5">
        <f t="shared" si="7"/>
        <v>0</v>
      </c>
      <c r="Q41" s="5">
        <f t="shared" si="7"/>
        <v>0</v>
      </c>
      <c r="R41" s="5">
        <f>ROUND(SUM(F41:Q41),5)</f>
        <v>6502.38</v>
      </c>
    </row>
    <row r="42" spans="1:18" ht="14.7" thickBot="1" x14ac:dyDescent="0.6">
      <c r="A42" s="1"/>
      <c r="B42" s="1" t="s">
        <v>53</v>
      </c>
      <c r="C42" s="1"/>
      <c r="D42" s="1"/>
      <c r="E42" s="1"/>
      <c r="F42" s="5">
        <f t="shared" ref="F42:Q42" si="8">ROUND(F34+F38-F41,5)</f>
        <v>27.69</v>
      </c>
      <c r="G42" s="5">
        <f t="shared" si="8"/>
        <v>15.09</v>
      </c>
      <c r="H42" s="5">
        <f t="shared" si="8"/>
        <v>13.33</v>
      </c>
      <c r="I42" s="5">
        <f t="shared" si="8"/>
        <v>0</v>
      </c>
      <c r="J42" s="5">
        <f t="shared" si="8"/>
        <v>0</v>
      </c>
      <c r="K42" s="5">
        <f t="shared" si="8"/>
        <v>1518.6</v>
      </c>
      <c r="L42" s="5">
        <f t="shared" si="8"/>
        <v>0</v>
      </c>
      <c r="M42" s="5">
        <f t="shared" si="8"/>
        <v>0</v>
      </c>
      <c r="N42" s="5">
        <f t="shared" si="8"/>
        <v>0</v>
      </c>
      <c r="O42" s="5">
        <f t="shared" si="8"/>
        <v>0</v>
      </c>
      <c r="P42" s="5">
        <f t="shared" si="8"/>
        <v>0</v>
      </c>
      <c r="Q42" s="5">
        <f t="shared" si="8"/>
        <v>0</v>
      </c>
      <c r="R42" s="5">
        <f>ROUND(SUM(F42:Q42),5)</f>
        <v>1574.71</v>
      </c>
    </row>
    <row r="43" spans="1:18" s="7" customFormat="1" ht="10.8" thickBot="1" x14ac:dyDescent="0.45">
      <c r="A43" s="1" t="s">
        <v>54</v>
      </c>
      <c r="B43" s="1"/>
      <c r="C43" s="1"/>
      <c r="D43" s="1"/>
      <c r="E43" s="1"/>
      <c r="F43" s="6">
        <f t="shared" ref="F43:Q43" si="9">ROUND(F33+F42,5)</f>
        <v>88010.54</v>
      </c>
      <c r="G43" s="6">
        <f t="shared" si="9"/>
        <v>43802.76</v>
      </c>
      <c r="H43" s="6">
        <f t="shared" si="9"/>
        <v>86366.97</v>
      </c>
      <c r="I43" s="6">
        <f t="shared" si="9"/>
        <v>40285.19</v>
      </c>
      <c r="J43" s="6">
        <f t="shared" si="9"/>
        <v>52815.49</v>
      </c>
      <c r="K43" s="6">
        <f t="shared" si="9"/>
        <v>68266.070000000007</v>
      </c>
      <c r="L43" s="6">
        <f t="shared" si="9"/>
        <v>-21483.040000000001</v>
      </c>
      <c r="M43" s="6">
        <f t="shared" si="9"/>
        <v>-43644.26</v>
      </c>
      <c r="N43" s="6">
        <f t="shared" si="9"/>
        <v>267445.09999999998</v>
      </c>
      <c r="O43" s="6">
        <f t="shared" si="9"/>
        <v>71126.78</v>
      </c>
      <c r="P43" s="6">
        <f t="shared" si="9"/>
        <v>56700.02</v>
      </c>
      <c r="Q43" s="6">
        <f t="shared" si="9"/>
        <v>67743.7</v>
      </c>
      <c r="R43" s="6">
        <f>ROUND(SUM(F43:Q43),5)</f>
        <v>777435.32</v>
      </c>
    </row>
    <row r="44" spans="1:18" ht="14.7" thickTop="1" x14ac:dyDescent="0.55000000000000004"/>
  </sheetData>
  <pageMargins left="0.7" right="0.7" top="0.75" bottom="0.75" header="0.1" footer="0.3"/>
  <pageSetup orientation="portrait" verticalDpi="0" r:id="rId1"/>
  <headerFooter>
    <oddHeader>&amp;L&amp;"Arial,Bold"&amp;8 2:06 PM
&amp;"Arial,Bold"&amp;8 08/06/26
&amp;"Arial,Bold"&amp;8 Cash Basis&amp;C&amp;"Arial,Bold"&amp;12 Bridgewood Plaza, Inc.
&amp;"Arial,Bold"&amp;14 Profit &amp;&amp; Loss by Class
&amp;"Arial,Bold"&amp;10 July 2025 through June 2026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1025" r:id="rId4" name="FILT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114300</xdr:colOff>
                <xdr:row>1</xdr:row>
                <xdr:rowOff>30480</xdr:rowOff>
              </to>
            </anchor>
          </controlPr>
        </control>
      </mc:Choice>
      <mc:Fallback>
        <control shapeId="1025" r:id="rId4" name="FILTER"/>
      </mc:Fallback>
    </mc:AlternateContent>
    <mc:AlternateContent xmlns:mc="http://schemas.openxmlformats.org/markup-compatibility/2006">
      <mc:Choice Requires="x14">
        <control shapeId="1026" r:id="rId6" name="HEAD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114300</xdr:colOff>
                <xdr:row>1</xdr:row>
                <xdr:rowOff>30480</xdr:rowOff>
              </to>
            </anchor>
          </controlPr>
        </control>
      </mc:Choice>
      <mc:Fallback>
        <control shapeId="1026" r:id="rId6" name="HEAD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Martin</dc:creator>
  <cp:lastModifiedBy>Austin Paul</cp:lastModifiedBy>
  <dcterms:created xsi:type="dcterms:W3CDTF">2026-08-06T19:06:26Z</dcterms:created>
  <dcterms:modified xsi:type="dcterms:W3CDTF">2026-08-10T14:36:35Z</dcterms:modified>
</cp:coreProperties>
</file>