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3037f00292e3d67/Documents/"/>
    </mc:Choice>
  </mc:AlternateContent>
  <xr:revisionPtr revIDLastSave="0" documentId="8_{E1136744-1D57-4643-84C8-BF4EB702F486}" xr6:coauthVersionLast="47" xr6:coauthVersionMax="47" xr10:uidLastSave="{00000000-0000-0000-0000-000000000000}"/>
  <bookViews>
    <workbookView xWindow="-90" yWindow="-90" windowWidth="17460" windowHeight="10260" xr2:uid="{00000000-000D-0000-FFFF-FFFF00000000}"/>
  </bookViews>
  <sheets>
    <sheet name="Sheet1" sheetId="1" r:id="rId1"/>
  </sheets>
  <calcPr calcId="191029" iterate="1" iterateCount="20" iterateDelta="1E-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1" i="1" l="1"/>
  <c r="D101" i="1"/>
  <c r="E101" i="1"/>
  <c r="F101" i="1"/>
  <c r="G101" i="1"/>
  <c r="H101" i="1"/>
  <c r="I101" i="1"/>
  <c r="J101" i="1"/>
  <c r="K101" i="1"/>
  <c r="L101" i="1"/>
  <c r="M101" i="1"/>
  <c r="B101" i="1"/>
  <c r="C97" i="1"/>
  <c r="D97" i="1"/>
  <c r="E97" i="1"/>
  <c r="F97" i="1"/>
  <c r="G97" i="1"/>
  <c r="H97" i="1"/>
  <c r="I97" i="1"/>
  <c r="J97" i="1"/>
  <c r="K97" i="1"/>
  <c r="L97" i="1"/>
  <c r="M97" i="1"/>
  <c r="B97" i="1"/>
  <c r="C93" i="1"/>
  <c r="D93" i="1"/>
  <c r="E93" i="1"/>
  <c r="F93" i="1"/>
  <c r="G93" i="1"/>
  <c r="H93" i="1"/>
  <c r="I93" i="1"/>
  <c r="J93" i="1"/>
  <c r="K93" i="1"/>
  <c r="L93" i="1"/>
  <c r="M93" i="1"/>
  <c r="B93" i="1"/>
  <c r="N93" i="1" s="1"/>
  <c r="C89" i="1"/>
  <c r="D89" i="1"/>
  <c r="E89" i="1"/>
  <c r="F89" i="1"/>
  <c r="G89" i="1"/>
  <c r="H89" i="1"/>
  <c r="I89" i="1"/>
  <c r="J89" i="1"/>
  <c r="K89" i="1"/>
  <c r="L89" i="1"/>
  <c r="M89" i="1"/>
  <c r="B89" i="1"/>
  <c r="M84" i="1"/>
  <c r="C84" i="1"/>
  <c r="D84" i="1"/>
  <c r="E84" i="1"/>
  <c r="F84" i="1"/>
  <c r="G84" i="1"/>
  <c r="H84" i="1"/>
  <c r="I84" i="1"/>
  <c r="J84" i="1"/>
  <c r="K84" i="1"/>
  <c r="L84" i="1"/>
  <c r="B84" i="1"/>
  <c r="M81" i="1"/>
  <c r="C81" i="1"/>
  <c r="D81" i="1"/>
  <c r="E81" i="1"/>
  <c r="F81" i="1"/>
  <c r="G81" i="1"/>
  <c r="H81" i="1"/>
  <c r="H102" i="1" s="1"/>
  <c r="H107" i="1" s="1"/>
  <c r="I81" i="1"/>
  <c r="J81" i="1"/>
  <c r="K81" i="1"/>
  <c r="L81" i="1"/>
  <c r="B81" i="1"/>
  <c r="C76" i="1"/>
  <c r="D76" i="1"/>
  <c r="E76" i="1"/>
  <c r="F76" i="1"/>
  <c r="G76" i="1"/>
  <c r="H76" i="1"/>
  <c r="I76" i="1"/>
  <c r="J76" i="1"/>
  <c r="K76" i="1"/>
  <c r="L76" i="1"/>
  <c r="M76" i="1"/>
  <c r="B76" i="1"/>
  <c r="C66" i="1"/>
  <c r="D66" i="1"/>
  <c r="E66" i="1"/>
  <c r="F66" i="1"/>
  <c r="G66" i="1"/>
  <c r="H66" i="1"/>
  <c r="I66" i="1"/>
  <c r="J66" i="1"/>
  <c r="K66" i="1"/>
  <c r="L66" i="1"/>
  <c r="M66" i="1"/>
  <c r="B66" i="1"/>
  <c r="C58" i="1"/>
  <c r="D58" i="1"/>
  <c r="E58" i="1"/>
  <c r="F58" i="1"/>
  <c r="G58" i="1"/>
  <c r="H58" i="1"/>
  <c r="I58" i="1"/>
  <c r="J58" i="1"/>
  <c r="K58" i="1"/>
  <c r="L58" i="1"/>
  <c r="M58" i="1"/>
  <c r="B58" i="1"/>
  <c r="C46" i="1"/>
  <c r="D46" i="1"/>
  <c r="E46" i="1"/>
  <c r="F46" i="1"/>
  <c r="G46" i="1"/>
  <c r="H46" i="1"/>
  <c r="I46" i="1"/>
  <c r="J46" i="1"/>
  <c r="K46" i="1"/>
  <c r="L46" i="1"/>
  <c r="M46" i="1"/>
  <c r="B46" i="1"/>
  <c r="C42" i="1"/>
  <c r="D42" i="1"/>
  <c r="D102" i="1" s="1"/>
  <c r="D107" i="1" s="1"/>
  <c r="E42" i="1"/>
  <c r="F42" i="1"/>
  <c r="G42" i="1"/>
  <c r="H42" i="1"/>
  <c r="I42" i="1"/>
  <c r="J42" i="1"/>
  <c r="K42" i="1"/>
  <c r="L42" i="1"/>
  <c r="M42" i="1"/>
  <c r="B42" i="1"/>
  <c r="B102" i="1" s="1"/>
  <c r="C34" i="1"/>
  <c r="D34" i="1"/>
  <c r="E34" i="1"/>
  <c r="F34" i="1"/>
  <c r="G34" i="1"/>
  <c r="H34" i="1"/>
  <c r="I34" i="1"/>
  <c r="J34" i="1"/>
  <c r="K34" i="1"/>
  <c r="L34" i="1"/>
  <c r="M34" i="1"/>
  <c r="M26" i="1"/>
  <c r="B26" i="1"/>
  <c r="C26" i="1"/>
  <c r="D26" i="1"/>
  <c r="E26" i="1"/>
  <c r="F26" i="1"/>
  <c r="G26" i="1"/>
  <c r="H26" i="1"/>
  <c r="I26" i="1"/>
  <c r="J26" i="1"/>
  <c r="K26" i="1"/>
  <c r="L26" i="1"/>
  <c r="C19" i="1"/>
  <c r="D19" i="1"/>
  <c r="E19" i="1"/>
  <c r="F19" i="1"/>
  <c r="F35" i="1" s="1"/>
  <c r="F106" i="1" s="1"/>
  <c r="G19" i="1"/>
  <c r="H19" i="1"/>
  <c r="I19" i="1"/>
  <c r="J19" i="1"/>
  <c r="K19" i="1"/>
  <c r="L19" i="1"/>
  <c r="M19" i="1"/>
  <c r="M35" i="1" s="1"/>
  <c r="M106" i="1" s="1"/>
  <c r="B34" i="1"/>
  <c r="B19" i="1"/>
  <c r="N60" i="1"/>
  <c r="N61" i="1"/>
  <c r="N63" i="1"/>
  <c r="N64" i="1"/>
  <c r="N65" i="1"/>
  <c r="N68" i="1"/>
  <c r="N69" i="1"/>
  <c r="N71" i="1"/>
  <c r="N72" i="1"/>
  <c r="N73" i="1"/>
  <c r="N74" i="1"/>
  <c r="N75" i="1"/>
  <c r="N78" i="1"/>
  <c r="N79" i="1"/>
  <c r="N80" i="1"/>
  <c r="N83" i="1"/>
  <c r="N86" i="1"/>
  <c r="N87" i="1"/>
  <c r="N88" i="1"/>
  <c r="N91" i="1"/>
  <c r="N92" i="1"/>
  <c r="N95" i="1"/>
  <c r="N96" i="1"/>
  <c r="N99" i="1"/>
  <c r="N100" i="1"/>
  <c r="N38" i="1"/>
  <c r="N39" i="1"/>
  <c r="N40" i="1"/>
  <c r="N41" i="1"/>
  <c r="N44" i="1"/>
  <c r="N45" i="1"/>
  <c r="N48" i="1"/>
  <c r="N49" i="1"/>
  <c r="N50" i="1"/>
  <c r="N51" i="1"/>
  <c r="N52" i="1"/>
  <c r="N53" i="1"/>
  <c r="N54" i="1"/>
  <c r="N55" i="1"/>
  <c r="N56" i="1"/>
  <c r="N57" i="1"/>
  <c r="N28" i="1"/>
  <c r="N29" i="1"/>
  <c r="N30" i="1"/>
  <c r="N31" i="1"/>
  <c r="N32" i="1"/>
  <c r="N33" i="1"/>
  <c r="N21" i="1"/>
  <c r="N22" i="1"/>
  <c r="N23" i="1"/>
  <c r="N24" i="1"/>
  <c r="N25" i="1"/>
  <c r="N16" i="1"/>
  <c r="N17" i="1"/>
  <c r="N18" i="1"/>
  <c r="N15" i="1"/>
  <c r="L35" i="1" l="1"/>
  <c r="D35" i="1"/>
  <c r="D106" i="1" s="1"/>
  <c r="D109" i="1" s="1"/>
  <c r="E102" i="1"/>
  <c r="E107" i="1" s="1"/>
  <c r="L102" i="1"/>
  <c r="L107" i="1" s="1"/>
  <c r="G102" i="1"/>
  <c r="G107" i="1" s="1"/>
  <c r="M102" i="1"/>
  <c r="M104" i="1" s="1"/>
  <c r="K102" i="1"/>
  <c r="K107" i="1" s="1"/>
  <c r="C102" i="1"/>
  <c r="C107" i="1" s="1"/>
  <c r="F102" i="1"/>
  <c r="E35" i="1"/>
  <c r="E106" i="1" s="1"/>
  <c r="E109" i="1" s="1"/>
  <c r="F104" i="1"/>
  <c r="F107" i="1"/>
  <c r="F109" i="1" s="1"/>
  <c r="J102" i="1"/>
  <c r="J107" i="1" s="1"/>
  <c r="I102" i="1"/>
  <c r="I107" i="1" s="1"/>
  <c r="N97" i="1"/>
  <c r="D104" i="1"/>
  <c r="L106" i="1"/>
  <c r="L109" i="1" s="1"/>
  <c r="N89" i="1"/>
  <c r="H35" i="1"/>
  <c r="G35" i="1"/>
  <c r="G106" i="1" s="1"/>
  <c r="G109" i="1" s="1"/>
  <c r="N26" i="1"/>
  <c r="N58" i="1"/>
  <c r="N101" i="1"/>
  <c r="N84" i="1"/>
  <c r="B35" i="1"/>
  <c r="B106" i="1" s="1"/>
  <c r="N76" i="1"/>
  <c r="K35" i="1"/>
  <c r="C35" i="1"/>
  <c r="J35" i="1"/>
  <c r="J106" i="1" s="1"/>
  <c r="I35" i="1"/>
  <c r="I106" i="1" s="1"/>
  <c r="I109" i="1" s="1"/>
  <c r="N81" i="1"/>
  <c r="N66" i="1"/>
  <c r="N46" i="1"/>
  <c r="N42" i="1"/>
  <c r="B104" i="1"/>
  <c r="N34" i="1"/>
  <c r="M107" i="1" l="1"/>
  <c r="M109" i="1" s="1"/>
  <c r="E104" i="1"/>
  <c r="G104" i="1"/>
  <c r="J109" i="1"/>
  <c r="L104" i="1"/>
  <c r="N35" i="1"/>
  <c r="H104" i="1"/>
  <c r="H106" i="1"/>
  <c r="H109" i="1" s="1"/>
  <c r="J104" i="1"/>
  <c r="C106" i="1"/>
  <c r="C104" i="1"/>
  <c r="K106" i="1"/>
  <c r="K109" i="1" s="1"/>
  <c r="K104" i="1"/>
  <c r="I104" i="1"/>
  <c r="B107" i="1"/>
  <c r="B109" i="1" s="1"/>
  <c r="N102" i="1"/>
  <c r="C109" i="1" l="1"/>
  <c r="N106" i="1"/>
  <c r="N109" i="1"/>
  <c r="N104" i="1"/>
  <c r="N107" i="1"/>
  <c r="N19" i="1" l="1"/>
</calcChain>
</file>

<file path=xl/sharedStrings.xml><?xml version="1.0" encoding="utf-8"?>
<sst xmlns="http://schemas.openxmlformats.org/spreadsheetml/2006/main" count="117" uniqueCount="117">
  <si>
    <t>Income Statement - 12 Month</t>
  </si>
  <si>
    <r>
      <rPr>
        <b/>
        <sz val="11"/>
        <rFont val="Arial"/>
      </rPr>
      <t>Rowan Property Management</t>
    </r>
  </si>
  <si>
    <r>
      <rPr>
        <b/>
        <sz val="11"/>
        <rFont val="Arial"/>
      </rPr>
      <t xml:space="preserve">Properties: </t>
    </r>
    <r>
      <rPr>
        <sz val="11"/>
        <rFont val="Arial"/>
      </rPr>
      <t>Redwood Village Townhomes - 2410-2496 N. 38th Street Kansas City, KS 66104</t>
    </r>
  </si>
  <si>
    <r>
      <rPr>
        <b/>
        <sz val="11"/>
        <rFont val="Arial"/>
      </rPr>
      <t xml:space="preserve">Fund Type: </t>
    </r>
    <r>
      <rPr>
        <sz val="11"/>
        <rFont val="Arial"/>
      </rPr>
      <t>All</t>
    </r>
  </si>
  <si>
    <r>
      <rPr>
        <b/>
        <sz val="11"/>
        <rFont val="Arial"/>
      </rPr>
      <t xml:space="preserve">Level of Detail: </t>
    </r>
    <r>
      <rPr>
        <sz val="11"/>
        <rFont val="Arial"/>
      </rPr>
      <t>Detail View</t>
    </r>
  </si>
  <si>
    <r>
      <rPr>
        <b/>
        <sz val="11"/>
        <rFont val="Arial"/>
      </rPr>
      <t xml:space="preserve">Include Zero Balance GL Accounts: </t>
    </r>
    <r>
      <rPr>
        <sz val="11"/>
        <rFont val="Arial"/>
      </rPr>
      <t>No</t>
    </r>
  </si>
  <si>
    <t>Account Name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</si>
  <si>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</si>
  <si>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</si>
  <si>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</si>
  <si>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</si>
  <si>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</si>
  <si>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</si>
  <si>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</si>
  <si>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</si>
  <si>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</si>
  <si>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</si>
  <si>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</si>
  <si>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Total</t>
  </si>
  <si>
    <t>Operating Income &amp; Expense</t>
  </si>
  <si>
    <t xml:space="preserve">    Income</t>
  </si>
  <si>
    <t xml:space="preserve">        Rent Income &amp; Revenue</t>
  </si>
  <si>
    <t xml:space="preserve">            Rent Income</t>
  </si>
  <si>
    <t xml:space="preserve">            Pet Rent</t>
  </si>
  <si>
    <t xml:space="preserve">            Late Fee</t>
  </si>
  <si>
    <t xml:space="preserve">            MTM Premium</t>
  </si>
  <si>
    <t xml:space="preserve">        Total Rent Income &amp; Revenue</t>
  </si>
  <si>
    <t xml:space="preserve">        Tenant Fees and Paid Reimbursements</t>
  </si>
  <si>
    <t xml:space="preserve">            Tenant Utility &amp; Services Charge</t>
  </si>
  <si>
    <t xml:space="preserve">            Tenant Paid Utility Bills (PM Reimburse)</t>
  </si>
  <si>
    <t xml:space="preserve">            Tenant Move Out Charges</t>
  </si>
  <si>
    <t xml:space="preserve">            Tenant Insurance Admin Fee</t>
  </si>
  <si>
    <t xml:space="preserve">            NSF Fees Collected</t>
  </si>
  <si>
    <t xml:space="preserve">        Total Tenant Fees and Paid Reimbursements</t>
  </si>
  <si>
    <t xml:space="preserve">        Other Income &amp; Revenue</t>
  </si>
  <si>
    <t xml:space="preserve">            Tenant Administrative, Technology &amp; Management Fee</t>
  </si>
  <si>
    <t xml:space="preserve">            Application Fee Income</t>
  </si>
  <si>
    <t xml:space="preserve">            Rent Concessions</t>
  </si>
  <si>
    <t xml:space="preserve">            AppFolio Insurance Services</t>
  </si>
  <si>
    <t xml:space="preserve">            Interest Earned</t>
  </si>
  <si>
    <t xml:space="preserve">            Late Fee Concessions</t>
  </si>
  <si>
    <t xml:space="preserve">        Total Other Income &amp; Revenue</t>
  </si>
  <si>
    <t xml:space="preserve">    Total Operating Income</t>
  </si>
  <si>
    <t xml:space="preserve">    Expense</t>
  </si>
  <si>
    <t xml:space="preserve">        Utilities &amp; Services</t>
  </si>
  <si>
    <t xml:space="preserve">            Electricity</t>
  </si>
  <si>
    <t xml:space="preserve">            Gas</t>
  </si>
  <si>
    <t xml:space="preserve">            Trash and Recycling Service</t>
  </si>
  <si>
    <t xml:space="preserve">            Combined Utilities</t>
  </si>
  <si>
    <t xml:space="preserve">        Total Utilities &amp; Services</t>
  </si>
  <si>
    <t xml:space="preserve">        General Services</t>
  </si>
  <si>
    <t xml:space="preserve">            Pest Control</t>
  </si>
  <si>
    <t xml:space="preserve">            Doors &amp; Locks</t>
  </si>
  <si>
    <t xml:space="preserve">        Total General Services</t>
  </si>
  <si>
    <t xml:space="preserve">        Repairs &amp; Maintenance</t>
  </si>
  <si>
    <t xml:space="preserve">            General Repairs &amp; Maintenance</t>
  </si>
  <si>
    <t xml:space="preserve">            Maintenance Labor</t>
  </si>
  <si>
    <t xml:space="preserve">            Maintenance Materials</t>
  </si>
  <si>
    <t xml:space="preserve">            Electrical Repairs</t>
  </si>
  <si>
    <t xml:space="preserve">            Plumbing Repairs</t>
  </si>
  <si>
    <t xml:space="preserve">            HVAC Repairs</t>
  </si>
  <si>
    <t xml:space="preserve">            HVAC Servicing (Seasonal)</t>
  </si>
  <si>
    <t xml:space="preserve">            Appliance Repairs</t>
  </si>
  <si>
    <t xml:space="preserve">            Roof Repairs and Maintenance</t>
  </si>
  <si>
    <t xml:space="preserve">            Trash &amp; Debris Removal</t>
  </si>
  <si>
    <t xml:space="preserve">        Total Repairs &amp; Maintenance</t>
  </si>
  <si>
    <t xml:space="preserve">        Equipment, Materials, &amp; Supplies</t>
  </si>
  <si>
    <t xml:space="preserve">            General Materials &amp; Supplies</t>
  </si>
  <si>
    <t xml:space="preserve">        Total Equipment, Materials, &amp; Supplies</t>
  </si>
  <si>
    <t xml:space="preserve">        Exterior Care: Yard Care / Landscaping / Snow Removal</t>
  </si>
  <si>
    <t xml:space="preserve">            Lawn Mowing</t>
  </si>
  <si>
    <t xml:space="preserve">            Seasonal Gutter Cleanout</t>
  </si>
  <si>
    <t xml:space="preserve">            Snow &amp; Ice Removal</t>
  </si>
  <si>
    <t xml:space="preserve">        Total Exterior Care: Yard Care / Landscaping / Snow Removal</t>
  </si>
  <si>
    <t xml:space="preserve">        Cleaning</t>
  </si>
  <si>
    <t xml:space="preserve">            Property Cleaning</t>
  </si>
  <si>
    <t xml:space="preserve">        Total Cleaning</t>
  </si>
  <si>
    <t xml:space="preserve">        Upgrades &amp; Improvements</t>
  </si>
  <si>
    <t xml:space="preserve">            Unit Remodel / Make Ready</t>
  </si>
  <si>
    <t xml:space="preserve">            HVAC Install</t>
  </si>
  <si>
    <t xml:space="preserve">            Plumbing Improvements</t>
  </si>
  <si>
    <t xml:space="preserve">            Appliances</t>
  </si>
  <si>
    <t xml:space="preserve">            Exterior Improvements</t>
  </si>
  <si>
    <t xml:space="preserve">        Total Upgrades &amp; Improvements</t>
  </si>
  <si>
    <t xml:space="preserve">        Property Management</t>
  </si>
  <si>
    <t xml:space="preserve">            Management Fees</t>
  </si>
  <si>
    <t xml:space="preserve">            Lease Renewal Fee</t>
  </si>
  <si>
    <t xml:space="preserve">            Tenant Services Fee</t>
  </si>
  <si>
    <t xml:space="preserve">        Total Property Management</t>
  </si>
  <si>
    <t xml:space="preserve">        Labor Expenses</t>
  </si>
  <si>
    <t xml:space="preserve">            Vendor Discounts</t>
  </si>
  <si>
    <t xml:space="preserve">        Total Labor Expenses</t>
  </si>
  <si>
    <t xml:space="preserve">        Administration</t>
  </si>
  <si>
    <t xml:space="preserve">            Postage &amp; Mailing Expenses</t>
  </si>
  <si>
    <t xml:space="preserve">            Permits</t>
  </si>
  <si>
    <t xml:space="preserve">            Tenant Incentive</t>
  </si>
  <si>
    <t xml:space="preserve">        Total Administration</t>
  </si>
  <si>
    <t xml:space="preserve">        Taxes &amp; Insurance</t>
  </si>
  <si>
    <t xml:space="preserve">            Insurance - Property</t>
  </si>
  <si>
    <t xml:space="preserve">            Property Tax</t>
  </si>
  <si>
    <t xml:space="preserve">        Total Taxes &amp; Insurance</t>
  </si>
  <si>
    <t xml:space="preserve">        Professional Services</t>
  </si>
  <si>
    <t xml:space="preserve">            Legal Expenses</t>
  </si>
  <si>
    <t xml:space="preserve">            Accounting Expenses</t>
  </si>
  <si>
    <t xml:space="preserve">        Total Professional Services</t>
  </si>
  <si>
    <t xml:space="preserve">        Marketing</t>
  </si>
  <si>
    <t xml:space="preserve">            Marketing - General</t>
  </si>
  <si>
    <t xml:space="preserve">            Advertising &amp; Promotion</t>
  </si>
  <si>
    <t xml:space="preserve">        Total Marketing</t>
  </si>
  <si>
    <t xml:space="preserve">    Total Operating Expense</t>
  </si>
  <si>
    <t xml:space="preserve">    NOI - Net Operating Income</t>
  </si>
  <si>
    <t xml:space="preserve">    Total Income</t>
  </si>
  <si>
    <t xml:space="preserve">    Total Expense</t>
  </si>
  <si>
    <t xml:space="preserve">    Net Income</t>
  </si>
  <si>
    <t>May 2025</t>
  </si>
  <si>
    <r>
      <rPr>
        <b/>
        <sz val="11"/>
        <rFont val="Arial"/>
      </rPr>
      <t xml:space="preserve">Period Range: </t>
    </r>
    <r>
      <rPr>
        <sz val="11"/>
        <rFont val="Arial"/>
      </rPr>
      <t>Jun 2024 to May 2025 (Trailing 12 Months)</t>
    </r>
  </si>
  <si>
    <r>
      <rPr>
        <b/>
        <sz val="9"/>
        <rFont val="Arial"/>
      </rPr>
      <t xml:space="preserve">Exported On: </t>
    </r>
    <r>
      <rPr>
        <sz val="9"/>
        <rFont val="Arial"/>
      </rPr>
      <t>06/04/2025 10:15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</si>
</sst>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15" x14ac:knownFonts="1">
    <font>
      <sz val="11"/>
      <name val="Arial"/>
      <family val="1"/>
    </font>
    <font>
      <b/>
      <sz val="13"/>
      <color rgb="FF303030"/>
      <name val="Arial"/>
      <family val="1"/>
    </font>
    <font>
      <b/>
      <sz val="18"/>
      <color rgb="FF303030"/>
      <name val="Arial"/>
      <family val="1"/>
    </font>
    <font>
      <sz val="13"/>
      <color rgb="FF303030"/>
      <name val="Arial"/>
      <family val="1"/>
    </font>
    <font>
      <sz val="9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b/>
      <sz val="12"/>
      <color rgb="FF303030"/>
      <name val="Arial"/>
      <family val="1"/>
    </font>
    <font>
      <b/>
      <sz val="12"/>
      <color rgb="FF303030"/>
      <name val="Arial"/>
      <family val="1"/>
    </font>
    <font>
      <b/>
      <sz val="9"/>
      <name val="Arial"/>
    </font>
    <font>
      <sz val="9"/>
      <name val="Arial"/>
    </font>
    <font>
      <b/>
      <sz val="11"/>
      <name val="Arial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CF3F9"/>
        <bgColor rgb="FFECF3F9"/>
      </patternFill>
    </fill>
    <fill>
      <patternFill patternType="solid">
        <fgColor rgb="FFECF3F9"/>
        <bgColor rgb="FFECF3F9"/>
      </patternFill>
    </fill>
    <fill>
      <patternFill patternType="solid">
        <fgColor rgb="FFECF3F9"/>
        <bgColor rgb="FFECF3F9"/>
      </patternFill>
    </fill>
  </fills>
  <borders count="4">
    <border>
      <left/>
      <right/>
      <top/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303030"/>
      </top>
      <bottom/>
      <diagonal/>
    </border>
    <border>
      <left/>
      <right/>
      <top style="medium">
        <color rgb="FF30303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164" fontId="8" fillId="0" borderId="0" xfId="0" applyNumberFormat="1" applyFont="1"/>
    <xf numFmtId="164" fontId="9" fillId="0" borderId="2" xfId="0" applyNumberFormat="1" applyFont="1" applyBorder="1"/>
    <xf numFmtId="164" fontId="10" fillId="0" borderId="3" xfId="0" applyNumberFormat="1" applyFont="1" applyBorder="1"/>
    <xf numFmtId="164" fontId="6" fillId="0" borderId="0" xfId="0" applyNumberFormat="1" applyFont="1"/>
    <xf numFmtId="164" fontId="5" fillId="0" borderId="0" xfId="0" applyNumberFormat="1" applyFont="1"/>
    <xf numFmtId="164" fontId="6" fillId="0" borderId="2" xfId="0" applyNumberFormat="1" applyFont="1" applyBorder="1"/>
    <xf numFmtId="164" fontId="6" fillId="0" borderId="3" xfId="0" applyNumberFormat="1" applyFont="1" applyBorder="1"/>
    <xf numFmtId="0" fontId="3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2" fillId="3" borderId="0" xfId="0" applyFont="1" applyFill="1"/>
    <xf numFmtId="0" fontId="12" fillId="5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9"/>
  <sheetViews>
    <sheetView tabSelected="1" showWhiteSpace="0" zoomScale="58" zoomScaleNormal="58" workbookViewId="0">
      <selection activeCell="D131" sqref="D131"/>
    </sheetView>
  </sheetViews>
  <sheetFormatPr defaultRowHeight="14.25" x14ac:dyDescent="0.65"/>
  <cols>
    <col min="1" max="1" width="22.9140625" bestFit="1" customWidth="1"/>
    <col min="2" max="2" width="21.58203125" customWidth="1"/>
    <col min="3" max="9" width="21.4140625" customWidth="1"/>
    <col min="10" max="10" width="21.58203125" customWidth="1"/>
    <col min="11" max="12" width="21.4140625" customWidth="1"/>
    <col min="13" max="13" width="21.4140625" bestFit="1" customWidth="1"/>
    <col min="14" max="14" width="21.33203125" customWidth="1"/>
    <col min="15" max="15" width="21.58203125" bestFit="1" customWidth="1"/>
    <col min="17" max="17" width="21.33203125" customWidth="1"/>
  </cols>
  <sheetData>
    <row r="1" spans="1:15" ht="23" x14ac:dyDescen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65">
      <c r="A2" s="16" t="s">
        <v>116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6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6.75" x14ac:dyDescent="0.6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6.75" x14ac:dyDescent="0.6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6.75" x14ac:dyDescent="0.65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16.75" x14ac:dyDescent="0.65">
      <c r="A7" s="13" t="s">
        <v>115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6.75" x14ac:dyDescent="0.65">
      <c r="A8" s="12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ht="16.75" x14ac:dyDescent="0.65">
      <c r="A9" s="12" t="s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6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16.75" x14ac:dyDescent="0.75">
      <c r="A11" s="1" t="s">
        <v>6</v>
      </c>
      <c r="B11" s="1" t="s">
        <v>7</v>
      </c>
      <c r="C11" s="1" t="s">
        <v>8</v>
      </c>
      <c r="D11" s="1" t="s">
        <v>9</v>
      </c>
      <c r="E11" s="1" t="s">
        <v>10</v>
      </c>
      <c r="F11" s="1" t="s">
        <v>11</v>
      </c>
      <c r="G11" s="1" t="s">
        <v>12</v>
      </c>
      <c r="H11" s="1" t="s">
        <v>13</v>
      </c>
      <c r="I11" s="1" t="s">
        <v>14</v>
      </c>
      <c r="J11" s="1" t="s">
        <v>15</v>
      </c>
      <c r="K11" s="1" t="s">
        <v>16</v>
      </c>
      <c r="L11" s="1" t="s">
        <v>17</v>
      </c>
      <c r="M11" s="1" t="s">
        <v>114</v>
      </c>
      <c r="N11" s="1" t="s">
        <v>18</v>
      </c>
    </row>
    <row r="12" spans="1:15" ht="15.5" x14ac:dyDescent="0.7">
      <c r="A12" s="3" t="s">
        <v>19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8"/>
      <c r="N12" s="8"/>
    </row>
    <row r="13" spans="1:15" ht="15.5" x14ac:dyDescent="0.7">
      <c r="A13" s="3" t="s">
        <v>20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8"/>
      <c r="N13" s="8"/>
    </row>
    <row r="14" spans="1:15" ht="15.5" x14ac:dyDescent="0.7">
      <c r="A14" s="3" t="s">
        <v>21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8"/>
      <c r="N14" s="8"/>
    </row>
    <row r="15" spans="1:15" ht="15.25" x14ac:dyDescent="0.65">
      <c r="A15" s="2" t="s">
        <v>22</v>
      </c>
      <c r="B15" s="4">
        <v>42691.41</v>
      </c>
      <c r="C15" s="4">
        <v>38107.83</v>
      </c>
      <c r="D15" s="4">
        <v>38401.120000000003</v>
      </c>
      <c r="E15" s="4">
        <v>44739.38</v>
      </c>
      <c r="F15" s="4">
        <v>54099.67</v>
      </c>
      <c r="G15" s="4">
        <v>43695.5</v>
      </c>
      <c r="H15" s="4">
        <v>40140</v>
      </c>
      <c r="I15" s="4">
        <v>47167.67</v>
      </c>
      <c r="J15" s="4">
        <v>53573.62</v>
      </c>
      <c r="K15" s="4">
        <v>43776</v>
      </c>
      <c r="L15" s="4">
        <v>46992.25</v>
      </c>
      <c r="M15" s="9">
        <v>45119.5</v>
      </c>
      <c r="N15" s="9">
        <f>SUM(B15:M15)</f>
        <v>538503.94999999995</v>
      </c>
    </row>
    <row r="16" spans="1:15" ht="15.25" x14ac:dyDescent="0.65">
      <c r="A16" s="2" t="s">
        <v>23</v>
      </c>
      <c r="B16" s="4">
        <v>95</v>
      </c>
      <c r="C16" s="4">
        <v>45</v>
      </c>
      <c r="D16" s="4">
        <v>50</v>
      </c>
      <c r="E16" s="4">
        <v>50</v>
      </c>
      <c r="F16" s="4">
        <v>100</v>
      </c>
      <c r="G16" s="4">
        <v>100</v>
      </c>
      <c r="H16" s="4">
        <v>85.83</v>
      </c>
      <c r="I16" s="4">
        <v>96.67</v>
      </c>
      <c r="J16" s="4">
        <v>100</v>
      </c>
      <c r="K16" s="4">
        <v>100</v>
      </c>
      <c r="L16" s="4">
        <v>138.33000000000001</v>
      </c>
      <c r="M16" s="9">
        <v>125</v>
      </c>
      <c r="N16" s="9">
        <f t="shared" ref="N16:N79" si="0">SUM(B16:M16)</f>
        <v>1085.83</v>
      </c>
    </row>
    <row r="17" spans="1:14" ht="15.25" x14ac:dyDescent="0.65">
      <c r="A17" s="2" t="s">
        <v>24</v>
      </c>
      <c r="B17" s="4">
        <v>253</v>
      </c>
      <c r="C17" s="4">
        <v>1800</v>
      </c>
      <c r="D17" s="4">
        <v>-294.5</v>
      </c>
      <c r="E17" s="4">
        <v>110</v>
      </c>
      <c r="F17" s="4">
        <v>1052.5</v>
      </c>
      <c r="G17" s="4">
        <v>1093</v>
      </c>
      <c r="H17" s="4">
        <v>480</v>
      </c>
      <c r="I17" s="4">
        <v>1305.25</v>
      </c>
      <c r="J17" s="4">
        <v>1531.25</v>
      </c>
      <c r="K17" s="4">
        <v>-666.5</v>
      </c>
      <c r="L17" s="4">
        <v>1357</v>
      </c>
      <c r="M17" s="9">
        <v>1428</v>
      </c>
      <c r="N17" s="9">
        <f t="shared" si="0"/>
        <v>9449</v>
      </c>
    </row>
    <row r="18" spans="1:14" ht="15.25" x14ac:dyDescent="0.65">
      <c r="A18" s="2" t="s">
        <v>25</v>
      </c>
      <c r="B18" s="4">
        <v>144</v>
      </c>
      <c r="C18" s="4">
        <v>480</v>
      </c>
      <c r="D18" s="4">
        <v>257</v>
      </c>
      <c r="E18" s="4">
        <v>264.5</v>
      </c>
      <c r="F18" s="4">
        <v>257</v>
      </c>
      <c r="G18" s="4">
        <v>144</v>
      </c>
      <c r="H18" s="4">
        <v>263.7</v>
      </c>
      <c r="I18" s="4">
        <v>715.7</v>
      </c>
      <c r="J18" s="4">
        <v>376.7</v>
      </c>
      <c r="K18" s="4">
        <v>376.7</v>
      </c>
      <c r="L18" s="4">
        <v>213.7</v>
      </c>
      <c r="M18" s="9">
        <v>213.7</v>
      </c>
      <c r="N18" s="9">
        <f t="shared" si="0"/>
        <v>3706.6999999999994</v>
      </c>
    </row>
    <row r="19" spans="1:14" ht="15.5" x14ac:dyDescent="0.7">
      <c r="A19" s="3" t="s">
        <v>26</v>
      </c>
      <c r="B19" s="6">
        <f>SUM(B15:B18)</f>
        <v>43183.41</v>
      </c>
      <c r="C19" s="6">
        <f t="shared" ref="C19:M19" si="1">SUM(C15:C18)</f>
        <v>40432.83</v>
      </c>
      <c r="D19" s="6">
        <f t="shared" si="1"/>
        <v>38413.620000000003</v>
      </c>
      <c r="E19" s="6">
        <f t="shared" si="1"/>
        <v>45163.88</v>
      </c>
      <c r="F19" s="6">
        <f t="shared" si="1"/>
        <v>55509.17</v>
      </c>
      <c r="G19" s="6">
        <f t="shared" si="1"/>
        <v>45032.5</v>
      </c>
      <c r="H19" s="6">
        <f t="shared" si="1"/>
        <v>40969.53</v>
      </c>
      <c r="I19" s="6">
        <f t="shared" si="1"/>
        <v>49285.289999999994</v>
      </c>
      <c r="J19" s="6">
        <f t="shared" si="1"/>
        <v>55581.57</v>
      </c>
      <c r="K19" s="6">
        <f t="shared" si="1"/>
        <v>43586.2</v>
      </c>
      <c r="L19" s="6">
        <f t="shared" si="1"/>
        <v>48701.279999999999</v>
      </c>
      <c r="M19" s="6">
        <f t="shared" si="1"/>
        <v>46886.2</v>
      </c>
      <c r="N19" s="10">
        <f t="shared" si="0"/>
        <v>552745.48</v>
      </c>
    </row>
    <row r="20" spans="1:14" ht="15.5" x14ac:dyDescent="0.7">
      <c r="A20" s="3" t="s">
        <v>27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8"/>
      <c r="N20" s="8"/>
    </row>
    <row r="21" spans="1:14" ht="15.25" x14ac:dyDescent="0.65">
      <c r="A21" s="2" t="s">
        <v>28</v>
      </c>
      <c r="B21" s="4">
        <v>390</v>
      </c>
      <c r="C21" s="4">
        <v>420</v>
      </c>
      <c r="D21" s="4">
        <v>415</v>
      </c>
      <c r="E21" s="4">
        <v>518</v>
      </c>
      <c r="F21" s="4">
        <v>625.5</v>
      </c>
      <c r="G21" s="4">
        <v>508.5</v>
      </c>
      <c r="H21" s="4">
        <v>493.5</v>
      </c>
      <c r="I21" s="4">
        <v>552.5</v>
      </c>
      <c r="J21" s="4">
        <v>703.5</v>
      </c>
      <c r="K21" s="4">
        <v>514</v>
      </c>
      <c r="L21" s="4">
        <v>583</v>
      </c>
      <c r="M21" s="9">
        <v>537.5</v>
      </c>
      <c r="N21" s="9">
        <f t="shared" si="0"/>
        <v>6261</v>
      </c>
    </row>
    <row r="22" spans="1:14" ht="15.25" x14ac:dyDescent="0.65">
      <c r="A22" s="2" t="s">
        <v>29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102.53</v>
      </c>
      <c r="J22" s="4">
        <v>0</v>
      </c>
      <c r="K22" s="4">
        <v>0</v>
      </c>
      <c r="L22" s="4">
        <v>0</v>
      </c>
      <c r="M22" s="9">
        <v>0</v>
      </c>
      <c r="N22" s="9">
        <f t="shared" si="0"/>
        <v>102.53</v>
      </c>
    </row>
    <row r="23" spans="1:14" ht="15.25" x14ac:dyDescent="0.65">
      <c r="A23" s="2" t="s">
        <v>30</v>
      </c>
      <c r="B23" s="4">
        <v>0</v>
      </c>
      <c r="C23" s="4">
        <v>750</v>
      </c>
      <c r="D23" s="4">
        <v>0</v>
      </c>
      <c r="E23" s="4">
        <v>1742.5</v>
      </c>
      <c r="F23" s="4">
        <v>786.33</v>
      </c>
      <c r="G23" s="4">
        <v>0</v>
      </c>
      <c r="H23" s="4">
        <v>0</v>
      </c>
      <c r="I23" s="4">
        <v>0</v>
      </c>
      <c r="J23" s="4">
        <v>750</v>
      </c>
      <c r="K23" s="4">
        <v>0</v>
      </c>
      <c r="L23" s="4">
        <v>1950</v>
      </c>
      <c r="M23" s="9">
        <v>1500</v>
      </c>
      <c r="N23" s="9">
        <f t="shared" si="0"/>
        <v>7478.83</v>
      </c>
    </row>
    <row r="24" spans="1:14" ht="15.25" x14ac:dyDescent="0.65">
      <c r="A24" s="2" t="s">
        <v>31</v>
      </c>
      <c r="B24" s="4">
        <v>0</v>
      </c>
      <c r="C24" s="4">
        <v>40.5</v>
      </c>
      <c r="D24" s="4">
        <v>-40.5</v>
      </c>
      <c r="E24" s="4">
        <v>2.5</v>
      </c>
      <c r="F24" s="4">
        <v>-2.5</v>
      </c>
      <c r="G24" s="4">
        <v>0</v>
      </c>
      <c r="H24" s="4">
        <v>61</v>
      </c>
      <c r="I24" s="4">
        <v>11.5</v>
      </c>
      <c r="J24" s="4">
        <v>13.5</v>
      </c>
      <c r="K24" s="4">
        <v>-21</v>
      </c>
      <c r="L24" s="4">
        <v>0.5</v>
      </c>
      <c r="M24" s="9">
        <v>62.5</v>
      </c>
      <c r="N24" s="9">
        <f t="shared" si="0"/>
        <v>128</v>
      </c>
    </row>
    <row r="25" spans="1:14" ht="15.25" x14ac:dyDescent="0.65">
      <c r="A25" s="2" t="s">
        <v>32</v>
      </c>
      <c r="B25" s="4">
        <v>0</v>
      </c>
      <c r="C25" s="4">
        <v>50</v>
      </c>
      <c r="D25" s="4">
        <v>-50</v>
      </c>
      <c r="E25" s="4">
        <v>0</v>
      </c>
      <c r="F25" s="4">
        <v>0</v>
      </c>
      <c r="G25" s="4">
        <v>0</v>
      </c>
      <c r="H25" s="4">
        <v>150</v>
      </c>
      <c r="I25" s="4">
        <v>-150</v>
      </c>
      <c r="J25" s="4">
        <v>200</v>
      </c>
      <c r="K25" s="4">
        <v>-200</v>
      </c>
      <c r="L25" s="4">
        <v>0</v>
      </c>
      <c r="M25" s="9">
        <v>100</v>
      </c>
      <c r="N25" s="9">
        <f t="shared" si="0"/>
        <v>100</v>
      </c>
    </row>
    <row r="26" spans="1:14" ht="15.5" x14ac:dyDescent="0.7">
      <c r="A26" s="3" t="s">
        <v>33</v>
      </c>
      <c r="B26" s="6">
        <f>SUM(B21:B25)</f>
        <v>390</v>
      </c>
      <c r="C26" s="6">
        <f t="shared" ref="C26:M26" si="2">SUM(C21:C25)</f>
        <v>1260.5</v>
      </c>
      <c r="D26" s="6">
        <f t="shared" si="2"/>
        <v>324.5</v>
      </c>
      <c r="E26" s="6">
        <f t="shared" si="2"/>
        <v>2263</v>
      </c>
      <c r="F26" s="6">
        <f t="shared" si="2"/>
        <v>1409.33</v>
      </c>
      <c r="G26" s="6">
        <f t="shared" si="2"/>
        <v>508.5</v>
      </c>
      <c r="H26" s="6">
        <f t="shared" si="2"/>
        <v>704.5</v>
      </c>
      <c r="I26" s="6">
        <f t="shared" si="2"/>
        <v>516.53</v>
      </c>
      <c r="J26" s="6">
        <f t="shared" si="2"/>
        <v>1667</v>
      </c>
      <c r="K26" s="6">
        <f t="shared" si="2"/>
        <v>293</v>
      </c>
      <c r="L26" s="6">
        <f t="shared" si="2"/>
        <v>2533.5</v>
      </c>
      <c r="M26" s="6">
        <f t="shared" si="2"/>
        <v>2200</v>
      </c>
      <c r="N26" s="10">
        <f t="shared" si="0"/>
        <v>14070.36</v>
      </c>
    </row>
    <row r="27" spans="1:14" ht="15.5" x14ac:dyDescent="0.7">
      <c r="A27" s="3" t="s">
        <v>34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8"/>
      <c r="N27" s="8"/>
    </row>
    <row r="28" spans="1:14" ht="15.25" x14ac:dyDescent="0.65">
      <c r="A28" s="2" t="s">
        <v>35</v>
      </c>
      <c r="B28" s="4">
        <v>-5</v>
      </c>
      <c r="C28" s="4">
        <v>180</v>
      </c>
      <c r="D28" s="4">
        <v>-180</v>
      </c>
      <c r="E28" s="4">
        <v>5</v>
      </c>
      <c r="F28" s="4">
        <v>-5</v>
      </c>
      <c r="G28" s="4">
        <v>0</v>
      </c>
      <c r="H28" s="4">
        <v>164.5</v>
      </c>
      <c r="I28" s="4">
        <v>-149.5</v>
      </c>
      <c r="J28" s="4">
        <v>217.88</v>
      </c>
      <c r="K28" s="4">
        <v>-53.71</v>
      </c>
      <c r="L28" s="4">
        <v>5</v>
      </c>
      <c r="M28" s="9">
        <v>184</v>
      </c>
      <c r="N28" s="9">
        <f t="shared" si="0"/>
        <v>363.16999999999996</v>
      </c>
    </row>
    <row r="29" spans="1:14" ht="15.25" x14ac:dyDescent="0.65">
      <c r="A29" s="2" t="s">
        <v>36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135</v>
      </c>
      <c r="H29" s="4">
        <v>225</v>
      </c>
      <c r="I29" s="4">
        <v>-360</v>
      </c>
      <c r="J29" s="4">
        <v>0</v>
      </c>
      <c r="K29" s="4">
        <v>225</v>
      </c>
      <c r="L29" s="4">
        <v>230</v>
      </c>
      <c r="M29" s="9">
        <v>45</v>
      </c>
      <c r="N29" s="9">
        <f t="shared" si="0"/>
        <v>500</v>
      </c>
    </row>
    <row r="30" spans="1:14" ht="15.25" x14ac:dyDescent="0.65">
      <c r="A30" s="2" t="s">
        <v>37</v>
      </c>
      <c r="B30" s="4">
        <v>0</v>
      </c>
      <c r="C30" s="4">
        <v>-580</v>
      </c>
      <c r="D30" s="4">
        <v>-365</v>
      </c>
      <c r="E30" s="4">
        <v>-50</v>
      </c>
      <c r="F30" s="4">
        <v>0</v>
      </c>
      <c r="G30" s="4">
        <v>-194.84</v>
      </c>
      <c r="H30" s="4">
        <v>-940.66</v>
      </c>
      <c r="I30" s="4">
        <v>-854.5</v>
      </c>
      <c r="J30" s="4">
        <v>-500</v>
      </c>
      <c r="K30" s="4">
        <v>0</v>
      </c>
      <c r="L30" s="4">
        <v>0</v>
      </c>
      <c r="M30" s="9">
        <v>-13.5</v>
      </c>
      <c r="N30" s="9">
        <f t="shared" si="0"/>
        <v>-3498.5</v>
      </c>
    </row>
    <row r="31" spans="1:14" ht="15.25" x14ac:dyDescent="0.65">
      <c r="A31" s="2" t="s">
        <v>38</v>
      </c>
      <c r="B31" s="4">
        <v>0</v>
      </c>
      <c r="C31" s="4">
        <v>147.5</v>
      </c>
      <c r="D31" s="4">
        <v>-147.5</v>
      </c>
      <c r="E31" s="4">
        <v>9.5</v>
      </c>
      <c r="F31" s="4">
        <v>-9.5</v>
      </c>
      <c r="G31" s="4">
        <v>0</v>
      </c>
      <c r="H31" s="4">
        <v>215.5</v>
      </c>
      <c r="I31" s="4">
        <v>-186</v>
      </c>
      <c r="J31" s="4">
        <v>270</v>
      </c>
      <c r="K31" s="4">
        <v>-72.5</v>
      </c>
      <c r="L31" s="4">
        <v>1</v>
      </c>
      <c r="M31" s="9">
        <v>217.5</v>
      </c>
      <c r="N31" s="9">
        <f t="shared" si="0"/>
        <v>445.5</v>
      </c>
    </row>
    <row r="32" spans="1:14" ht="15.25" x14ac:dyDescent="0.65">
      <c r="A32" s="2" t="s">
        <v>39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0.32</v>
      </c>
      <c r="I32" s="4">
        <v>4.3899999999999997</v>
      </c>
      <c r="J32" s="4">
        <v>6.79</v>
      </c>
      <c r="K32" s="4">
        <v>11.13</v>
      </c>
      <c r="L32" s="4">
        <v>13.89</v>
      </c>
      <c r="M32" s="9">
        <v>2.94</v>
      </c>
      <c r="N32" s="9">
        <f t="shared" si="0"/>
        <v>39.46</v>
      </c>
    </row>
    <row r="33" spans="1:14" ht="15.25" x14ac:dyDescent="0.65">
      <c r="A33" s="2" t="s">
        <v>40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-50</v>
      </c>
      <c r="M33" s="9">
        <v>0</v>
      </c>
      <c r="N33" s="9">
        <f t="shared" si="0"/>
        <v>-50</v>
      </c>
    </row>
    <row r="34" spans="1:14" ht="15.5" x14ac:dyDescent="0.7">
      <c r="A34" s="3" t="s">
        <v>41</v>
      </c>
      <c r="B34" s="6">
        <f>SUM(B28:B33)</f>
        <v>-5</v>
      </c>
      <c r="C34" s="6">
        <f t="shared" ref="C34:M34" si="3">SUM(C28:C33)</f>
        <v>-252.5</v>
      </c>
      <c r="D34" s="6">
        <f t="shared" si="3"/>
        <v>-692.5</v>
      </c>
      <c r="E34" s="6">
        <f t="shared" si="3"/>
        <v>-35.5</v>
      </c>
      <c r="F34" s="6">
        <f t="shared" si="3"/>
        <v>-14.5</v>
      </c>
      <c r="G34" s="6">
        <f t="shared" si="3"/>
        <v>-59.84</v>
      </c>
      <c r="H34" s="6">
        <f t="shared" si="3"/>
        <v>-335.34</v>
      </c>
      <c r="I34" s="6">
        <f t="shared" si="3"/>
        <v>-1545.61</v>
      </c>
      <c r="J34" s="6">
        <f t="shared" si="3"/>
        <v>-5.3300000000000045</v>
      </c>
      <c r="K34" s="6">
        <f t="shared" si="3"/>
        <v>109.91999999999999</v>
      </c>
      <c r="L34" s="6">
        <f t="shared" si="3"/>
        <v>199.89</v>
      </c>
      <c r="M34" s="6">
        <f t="shared" si="3"/>
        <v>435.94</v>
      </c>
      <c r="N34" s="10">
        <f t="shared" si="0"/>
        <v>-2200.37</v>
      </c>
    </row>
    <row r="35" spans="1:14" ht="15.5" x14ac:dyDescent="0.7">
      <c r="A35" s="3" t="s">
        <v>42</v>
      </c>
      <c r="B35" s="6">
        <f>B19+B26+B34</f>
        <v>43568.41</v>
      </c>
      <c r="C35" s="6">
        <f t="shared" ref="C35:M35" si="4">C19+C26+C34</f>
        <v>41440.83</v>
      </c>
      <c r="D35" s="6">
        <f t="shared" si="4"/>
        <v>38045.620000000003</v>
      </c>
      <c r="E35" s="6">
        <f t="shared" si="4"/>
        <v>47391.38</v>
      </c>
      <c r="F35" s="6">
        <f t="shared" si="4"/>
        <v>56904</v>
      </c>
      <c r="G35" s="6">
        <f t="shared" si="4"/>
        <v>45481.16</v>
      </c>
      <c r="H35" s="6">
        <f t="shared" si="4"/>
        <v>41338.69</v>
      </c>
      <c r="I35" s="6">
        <f t="shared" si="4"/>
        <v>48256.209999999992</v>
      </c>
      <c r="J35" s="6">
        <f t="shared" si="4"/>
        <v>57243.24</v>
      </c>
      <c r="K35" s="6">
        <f t="shared" si="4"/>
        <v>43989.119999999995</v>
      </c>
      <c r="L35" s="6">
        <f t="shared" si="4"/>
        <v>51434.67</v>
      </c>
      <c r="M35" s="6">
        <f t="shared" si="4"/>
        <v>49522.14</v>
      </c>
      <c r="N35" s="10">
        <f t="shared" si="0"/>
        <v>564615.47</v>
      </c>
    </row>
    <row r="36" spans="1:14" ht="15.5" x14ac:dyDescent="0.7">
      <c r="A36" s="3" t="s">
        <v>43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8"/>
      <c r="N36" s="8"/>
    </row>
    <row r="37" spans="1:14" ht="15.5" x14ac:dyDescent="0.7">
      <c r="A37" s="3" t="s">
        <v>44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8"/>
      <c r="N37" s="8"/>
    </row>
    <row r="38" spans="1:14" ht="15.25" x14ac:dyDescent="0.65">
      <c r="A38" s="2" t="s">
        <v>45</v>
      </c>
      <c r="B38" s="4">
        <v>377.63</v>
      </c>
      <c r="C38" s="4">
        <v>377.63</v>
      </c>
      <c r="D38" s="4">
        <v>392.83</v>
      </c>
      <c r="E38" s="4">
        <v>392.83</v>
      </c>
      <c r="F38" s="4">
        <v>392.83</v>
      </c>
      <c r="G38" s="4">
        <v>384.52</v>
      </c>
      <c r="H38" s="4">
        <v>384.52</v>
      </c>
      <c r="I38" s="4">
        <v>384.52</v>
      </c>
      <c r="J38" s="4">
        <v>378.05</v>
      </c>
      <c r="K38" s="4">
        <v>378.05</v>
      </c>
      <c r="L38" s="4">
        <v>759.16</v>
      </c>
      <c r="M38" s="9">
        <v>381.11</v>
      </c>
      <c r="N38" s="9">
        <f t="shared" si="0"/>
        <v>4983.6799999999994</v>
      </c>
    </row>
    <row r="39" spans="1:14" ht="15.25" x14ac:dyDescent="0.65">
      <c r="A39" s="2" t="s">
        <v>46</v>
      </c>
      <c r="B39" s="4">
        <v>184.78</v>
      </c>
      <c r="C39" s="4">
        <v>193.29</v>
      </c>
      <c r="D39" s="4">
        <v>150.28</v>
      </c>
      <c r="E39" s="4">
        <v>239.22</v>
      </c>
      <c r="F39" s="4">
        <v>152.88999999999999</v>
      </c>
      <c r="G39" s="4">
        <v>206.75</v>
      </c>
      <c r="H39" s="4">
        <v>355.08</v>
      </c>
      <c r="I39" s="4">
        <v>731.27</v>
      </c>
      <c r="J39" s="4">
        <v>728.5</v>
      </c>
      <c r="K39" s="4">
        <v>927.39</v>
      </c>
      <c r="L39" s="4">
        <v>525.21</v>
      </c>
      <c r="M39" s="9">
        <v>480.08</v>
      </c>
      <c r="N39" s="9">
        <f t="shared" si="0"/>
        <v>4874.74</v>
      </c>
    </row>
    <row r="40" spans="1:14" ht="15.25" x14ac:dyDescent="0.65">
      <c r="A40" s="2" t="s">
        <v>47</v>
      </c>
      <c r="B40" s="4">
        <v>2759.95</v>
      </c>
      <c r="C40" s="4">
        <v>1960.89</v>
      </c>
      <c r="D40" s="4">
        <v>2332.84</v>
      </c>
      <c r="E40" s="4">
        <v>2513.4</v>
      </c>
      <c r="F40" s="4">
        <v>2500.6799999999998</v>
      </c>
      <c r="G40" s="4">
        <v>2206.7399999999998</v>
      </c>
      <c r="H40" s="4">
        <v>2578.9299999999998</v>
      </c>
      <c r="I40" s="4">
        <v>2669.24</v>
      </c>
      <c r="J40" s="4">
        <v>3206.87</v>
      </c>
      <c r="K40" s="4">
        <v>2533.66</v>
      </c>
      <c r="L40" s="4">
        <v>2530.87</v>
      </c>
      <c r="M40" s="9">
        <v>2627.1</v>
      </c>
      <c r="N40" s="9">
        <f t="shared" si="0"/>
        <v>30421.169999999995</v>
      </c>
    </row>
    <row r="41" spans="1:14" ht="15.25" x14ac:dyDescent="0.65">
      <c r="A41" s="2" t="s">
        <v>48</v>
      </c>
      <c r="B41" s="4">
        <v>839.36</v>
      </c>
      <c r="C41" s="4">
        <v>837.84</v>
      </c>
      <c r="D41" s="4">
        <v>1172.57</v>
      </c>
      <c r="E41" s="4">
        <v>1826.14</v>
      </c>
      <c r="F41" s="4">
        <v>1668.55</v>
      </c>
      <c r="G41" s="4">
        <v>1189.43</v>
      </c>
      <c r="H41" s="4">
        <v>1360.88</v>
      </c>
      <c r="I41" s="4">
        <v>1211.6099999999999</v>
      </c>
      <c r="J41" s="4">
        <v>974.13</v>
      </c>
      <c r="K41" s="4">
        <v>784.19</v>
      </c>
      <c r="L41" s="4">
        <v>2287.89</v>
      </c>
      <c r="M41" s="9">
        <v>1366.99</v>
      </c>
      <c r="N41" s="9">
        <f t="shared" si="0"/>
        <v>15519.58</v>
      </c>
    </row>
    <row r="42" spans="1:14" ht="15.5" x14ac:dyDescent="0.7">
      <c r="A42" s="3" t="s">
        <v>49</v>
      </c>
      <c r="B42" s="6">
        <f>SUM(B38:B41)</f>
        <v>4161.7199999999993</v>
      </c>
      <c r="C42" s="6">
        <f t="shared" ref="C42:M42" si="5">SUM(C38:C41)</f>
        <v>3369.65</v>
      </c>
      <c r="D42" s="6">
        <f t="shared" si="5"/>
        <v>4048.5200000000004</v>
      </c>
      <c r="E42" s="6">
        <f t="shared" si="5"/>
        <v>4971.59</v>
      </c>
      <c r="F42" s="6">
        <f t="shared" si="5"/>
        <v>4714.95</v>
      </c>
      <c r="G42" s="6">
        <f t="shared" si="5"/>
        <v>3987.4399999999996</v>
      </c>
      <c r="H42" s="6">
        <f t="shared" si="5"/>
        <v>4679.41</v>
      </c>
      <c r="I42" s="6">
        <f t="shared" si="5"/>
        <v>4996.6399999999994</v>
      </c>
      <c r="J42" s="6">
        <f t="shared" si="5"/>
        <v>5287.55</v>
      </c>
      <c r="K42" s="6">
        <f t="shared" si="5"/>
        <v>4623.29</v>
      </c>
      <c r="L42" s="6">
        <f t="shared" si="5"/>
        <v>6103.1299999999992</v>
      </c>
      <c r="M42" s="6">
        <f t="shared" si="5"/>
        <v>4855.28</v>
      </c>
      <c r="N42" s="10">
        <f t="shared" si="0"/>
        <v>55799.17</v>
      </c>
    </row>
    <row r="43" spans="1:14" ht="15.5" x14ac:dyDescent="0.7">
      <c r="A43" s="3" t="s">
        <v>50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8"/>
      <c r="N43" s="8"/>
    </row>
    <row r="44" spans="1:14" ht="15.25" x14ac:dyDescent="0.65">
      <c r="A44" s="2" t="s">
        <v>51</v>
      </c>
      <c r="B44" s="4">
        <v>90</v>
      </c>
      <c r="C44" s="4">
        <v>280</v>
      </c>
      <c r="D44" s="4">
        <v>280</v>
      </c>
      <c r="E44" s="4">
        <v>180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430</v>
      </c>
      <c r="M44" s="9">
        <v>0</v>
      </c>
      <c r="N44" s="9">
        <f t="shared" si="0"/>
        <v>1260</v>
      </c>
    </row>
    <row r="45" spans="1:14" ht="15.25" x14ac:dyDescent="0.65">
      <c r="A45" s="2" t="s">
        <v>52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870</v>
      </c>
      <c r="J45" s="4">
        <v>211.93</v>
      </c>
      <c r="K45" s="4">
        <v>0</v>
      </c>
      <c r="L45" s="4">
        <v>0</v>
      </c>
      <c r="M45" s="9">
        <v>0</v>
      </c>
      <c r="N45" s="9">
        <f t="shared" si="0"/>
        <v>1081.93</v>
      </c>
    </row>
    <row r="46" spans="1:14" ht="15.5" x14ac:dyDescent="0.7">
      <c r="A46" s="3" t="s">
        <v>53</v>
      </c>
      <c r="B46" s="6">
        <f>SUM(B44:B45)</f>
        <v>90</v>
      </c>
      <c r="C46" s="6">
        <f t="shared" ref="C46:M46" si="6">SUM(C44:C45)</f>
        <v>280</v>
      </c>
      <c r="D46" s="6">
        <f t="shared" si="6"/>
        <v>280</v>
      </c>
      <c r="E46" s="6">
        <f t="shared" si="6"/>
        <v>180</v>
      </c>
      <c r="F46" s="6">
        <f t="shared" si="6"/>
        <v>0</v>
      </c>
      <c r="G46" s="6">
        <f t="shared" si="6"/>
        <v>0</v>
      </c>
      <c r="H46" s="6">
        <f t="shared" si="6"/>
        <v>0</v>
      </c>
      <c r="I46" s="6">
        <f t="shared" si="6"/>
        <v>870</v>
      </c>
      <c r="J46" s="6">
        <f t="shared" si="6"/>
        <v>211.93</v>
      </c>
      <c r="K46" s="6">
        <f t="shared" si="6"/>
        <v>0</v>
      </c>
      <c r="L46" s="6">
        <f t="shared" si="6"/>
        <v>430</v>
      </c>
      <c r="M46" s="6">
        <f t="shared" si="6"/>
        <v>0</v>
      </c>
      <c r="N46" s="10">
        <f t="shared" si="0"/>
        <v>2341.9300000000003</v>
      </c>
    </row>
    <row r="47" spans="1:14" ht="15.5" x14ac:dyDescent="0.7">
      <c r="A47" s="3" t="s">
        <v>54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8"/>
      <c r="N47" s="8"/>
    </row>
    <row r="48" spans="1:14" ht="15.25" x14ac:dyDescent="0.65">
      <c r="A48" s="2" t="s">
        <v>55</v>
      </c>
      <c r="B48" s="4">
        <v>750.03</v>
      </c>
      <c r="C48" s="4">
        <v>0</v>
      </c>
      <c r="D48" s="4">
        <v>0</v>
      </c>
      <c r="E48" s="4">
        <v>2761.8</v>
      </c>
      <c r="F48" s="4">
        <v>703.85</v>
      </c>
      <c r="G48" s="4">
        <v>162.5</v>
      </c>
      <c r="H48" s="4">
        <v>217.7</v>
      </c>
      <c r="I48" s="4">
        <v>1362.28</v>
      </c>
      <c r="J48" s="4">
        <v>2231.4499999999998</v>
      </c>
      <c r="K48" s="4">
        <v>2560.87</v>
      </c>
      <c r="L48" s="4">
        <v>157.66</v>
      </c>
      <c r="M48" s="9">
        <v>461.22</v>
      </c>
      <c r="N48" s="9">
        <f t="shared" si="0"/>
        <v>11369.359999999999</v>
      </c>
    </row>
    <row r="49" spans="1:14" ht="15.25" x14ac:dyDescent="0.65">
      <c r="A49" s="2" t="s">
        <v>56</v>
      </c>
      <c r="B49" s="4">
        <v>0</v>
      </c>
      <c r="C49" s="4">
        <v>0</v>
      </c>
      <c r="D49" s="4">
        <v>0</v>
      </c>
      <c r="E49" s="4">
        <v>65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f t="shared" si="0"/>
        <v>65</v>
      </c>
    </row>
    <row r="50" spans="1:14" ht="15.25" x14ac:dyDescent="0.65">
      <c r="A50" s="2" t="s">
        <v>57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f t="shared" si="0"/>
        <v>0</v>
      </c>
    </row>
    <row r="51" spans="1:14" ht="15.25" x14ac:dyDescent="0.65">
      <c r="A51" s="2" t="s">
        <v>58</v>
      </c>
      <c r="B51" s="4">
        <v>89</v>
      </c>
      <c r="C51" s="4">
        <v>0</v>
      </c>
      <c r="D51" s="4">
        <v>0</v>
      </c>
      <c r="E51" s="4">
        <v>952.23</v>
      </c>
      <c r="F51" s="4">
        <v>0</v>
      </c>
      <c r="G51" s="4">
        <v>0</v>
      </c>
      <c r="H51" s="4">
        <v>0</v>
      </c>
      <c r="I51" s="4">
        <v>257.04000000000002</v>
      </c>
      <c r="J51" s="4">
        <v>0</v>
      </c>
      <c r="K51" s="4">
        <v>0</v>
      </c>
      <c r="L51" s="4">
        <v>0</v>
      </c>
      <c r="M51" s="9">
        <v>0</v>
      </c>
      <c r="N51" s="9">
        <f t="shared" si="0"/>
        <v>1298.27</v>
      </c>
    </row>
    <row r="52" spans="1:14" ht="15.25" x14ac:dyDescent="0.65">
      <c r="A52" s="2" t="s">
        <v>59</v>
      </c>
      <c r="B52" s="4">
        <v>5288.14</v>
      </c>
      <c r="C52" s="4">
        <v>0</v>
      </c>
      <c r="D52" s="4">
        <v>0</v>
      </c>
      <c r="E52" s="4">
        <v>3800.29</v>
      </c>
      <c r="F52" s="4">
        <v>2422.81</v>
      </c>
      <c r="G52" s="4">
        <v>2647.49</v>
      </c>
      <c r="H52" s="4">
        <v>1150.3499999999999</v>
      </c>
      <c r="I52" s="4">
        <v>6659.91</v>
      </c>
      <c r="J52" s="4">
        <v>6694.55</v>
      </c>
      <c r="K52" s="4">
        <v>3117.14</v>
      </c>
      <c r="L52" s="4">
        <v>1993.81</v>
      </c>
      <c r="M52" s="9">
        <v>1043.5</v>
      </c>
      <c r="N52" s="9">
        <f t="shared" si="0"/>
        <v>34817.99</v>
      </c>
    </row>
    <row r="53" spans="1:14" ht="15.25" x14ac:dyDescent="0.65">
      <c r="A53" s="2" t="s">
        <v>60</v>
      </c>
      <c r="B53" s="4">
        <v>550</v>
      </c>
      <c r="C53" s="4">
        <v>0</v>
      </c>
      <c r="D53" s="4">
        <v>0</v>
      </c>
      <c r="E53" s="4">
        <v>1785.68</v>
      </c>
      <c r="F53" s="4">
        <v>0</v>
      </c>
      <c r="G53" s="4">
        <v>0</v>
      </c>
      <c r="H53" s="4">
        <v>733.54</v>
      </c>
      <c r="I53" s="4">
        <v>221</v>
      </c>
      <c r="J53" s="4">
        <v>539.25</v>
      </c>
      <c r="K53" s="4">
        <v>1381.24</v>
      </c>
      <c r="L53" s="4">
        <v>349</v>
      </c>
      <c r="M53" s="9">
        <v>563.04</v>
      </c>
      <c r="N53" s="9">
        <f t="shared" si="0"/>
        <v>6122.75</v>
      </c>
    </row>
    <row r="54" spans="1:14" ht="15.25" x14ac:dyDescent="0.65">
      <c r="A54" s="2" t="s">
        <v>61</v>
      </c>
      <c r="B54" s="4">
        <v>1425</v>
      </c>
      <c r="C54" s="4">
        <v>1140</v>
      </c>
      <c r="D54" s="4">
        <v>1425</v>
      </c>
      <c r="E54" s="4">
        <v>190</v>
      </c>
      <c r="F54" s="4">
        <v>0</v>
      </c>
      <c r="G54" s="4">
        <v>0</v>
      </c>
      <c r="H54" s="4">
        <v>0</v>
      </c>
      <c r="I54" s="4">
        <v>3240</v>
      </c>
      <c r="J54" s="4">
        <v>830</v>
      </c>
      <c r="K54" s="4">
        <v>350</v>
      </c>
      <c r="L54" s="4">
        <v>448.43</v>
      </c>
      <c r="M54" s="9">
        <v>350</v>
      </c>
      <c r="N54" s="9">
        <f t="shared" si="0"/>
        <v>9398.43</v>
      </c>
    </row>
    <row r="55" spans="1:14" ht="15.25" x14ac:dyDescent="0.65">
      <c r="A55" s="2" t="s">
        <v>62</v>
      </c>
      <c r="B55" s="4">
        <v>373.93</v>
      </c>
      <c r="C55" s="4">
        <v>275.31</v>
      </c>
      <c r="D55" s="4">
        <v>0</v>
      </c>
      <c r="E55" s="4">
        <v>1886.88</v>
      </c>
      <c r="F55" s="4">
        <v>1110.94</v>
      </c>
      <c r="G55" s="4">
        <v>446.33</v>
      </c>
      <c r="H55" s="4">
        <v>900</v>
      </c>
      <c r="I55" s="4">
        <v>803.62</v>
      </c>
      <c r="J55" s="4">
        <v>1352.36</v>
      </c>
      <c r="K55" s="4">
        <v>1944.57</v>
      </c>
      <c r="L55" s="4">
        <v>248.63</v>
      </c>
      <c r="M55" s="9">
        <v>322.56</v>
      </c>
      <c r="N55" s="9">
        <f t="shared" si="0"/>
        <v>9665.1299999999974</v>
      </c>
    </row>
    <row r="56" spans="1:14" ht="15.25" x14ac:dyDescent="0.65">
      <c r="A56" s="2" t="s">
        <v>63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748</v>
      </c>
      <c r="K56" s="4">
        <v>0</v>
      </c>
      <c r="L56" s="4">
        <v>0</v>
      </c>
      <c r="M56" s="9">
        <v>0</v>
      </c>
      <c r="N56" s="9">
        <f t="shared" si="0"/>
        <v>748</v>
      </c>
    </row>
    <row r="57" spans="1:14" ht="15.25" x14ac:dyDescent="0.65">
      <c r="A57" s="2" t="s">
        <v>64</v>
      </c>
      <c r="B57" s="4">
        <v>1336.57</v>
      </c>
      <c r="C57" s="4">
        <v>0</v>
      </c>
      <c r="D57" s="4">
        <v>0</v>
      </c>
      <c r="E57" s="4">
        <v>1270</v>
      </c>
      <c r="F57" s="4">
        <v>1879.85</v>
      </c>
      <c r="G57" s="4">
        <v>112.5</v>
      </c>
      <c r="H57" s="4">
        <v>0</v>
      </c>
      <c r="I57" s="4">
        <v>260</v>
      </c>
      <c r="J57" s="4">
        <v>350</v>
      </c>
      <c r="K57" s="4">
        <v>0</v>
      </c>
      <c r="L57" s="4">
        <v>385</v>
      </c>
      <c r="M57" s="9">
        <v>0</v>
      </c>
      <c r="N57" s="9">
        <f t="shared" si="0"/>
        <v>5593.92</v>
      </c>
    </row>
    <row r="58" spans="1:14" ht="15.5" x14ac:dyDescent="0.7">
      <c r="A58" s="3" t="s">
        <v>65</v>
      </c>
      <c r="B58" s="6">
        <f>SUM(B48:B57)</f>
        <v>9812.67</v>
      </c>
      <c r="C58" s="6">
        <f t="shared" ref="C58:M58" si="7">SUM(C48:C57)</f>
        <v>1415.31</v>
      </c>
      <c r="D58" s="6">
        <f t="shared" si="7"/>
        <v>1425</v>
      </c>
      <c r="E58" s="6">
        <f t="shared" si="7"/>
        <v>12711.880000000001</v>
      </c>
      <c r="F58" s="6">
        <f t="shared" si="7"/>
        <v>6117.4500000000007</v>
      </c>
      <c r="G58" s="6">
        <f t="shared" si="7"/>
        <v>3368.8199999999997</v>
      </c>
      <c r="H58" s="6">
        <f t="shared" si="7"/>
        <v>3001.59</v>
      </c>
      <c r="I58" s="6">
        <f t="shared" si="7"/>
        <v>12803.85</v>
      </c>
      <c r="J58" s="6">
        <f t="shared" si="7"/>
        <v>12745.61</v>
      </c>
      <c r="K58" s="6">
        <f t="shared" si="7"/>
        <v>9353.82</v>
      </c>
      <c r="L58" s="6">
        <f t="shared" si="7"/>
        <v>3582.5299999999997</v>
      </c>
      <c r="M58" s="6">
        <f t="shared" si="7"/>
        <v>2740.32</v>
      </c>
      <c r="N58" s="10">
        <f t="shared" si="0"/>
        <v>79078.850000000006</v>
      </c>
    </row>
    <row r="59" spans="1:14" ht="15.5" x14ac:dyDescent="0.7">
      <c r="A59" s="3" t="s">
        <v>66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8"/>
      <c r="N59" s="8"/>
    </row>
    <row r="60" spans="1:14" ht="15.25" x14ac:dyDescent="0.65">
      <c r="A60" s="2" t="s">
        <v>67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f t="shared" si="0"/>
        <v>0</v>
      </c>
    </row>
    <row r="61" spans="1:14" ht="15.5" x14ac:dyDescent="0.7">
      <c r="A61" s="3" t="s">
        <v>68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f t="shared" si="0"/>
        <v>0</v>
      </c>
    </row>
    <row r="62" spans="1:14" ht="15.5" x14ac:dyDescent="0.7">
      <c r="A62" s="3" t="s">
        <v>69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8"/>
      <c r="N62" s="8"/>
    </row>
    <row r="63" spans="1:14" ht="15.25" x14ac:dyDescent="0.65">
      <c r="A63" s="2" t="s">
        <v>70</v>
      </c>
      <c r="B63" s="4">
        <v>0</v>
      </c>
      <c r="C63" s="4">
        <v>836</v>
      </c>
      <c r="D63" s="4">
        <v>0</v>
      </c>
      <c r="E63" s="4">
        <v>836</v>
      </c>
      <c r="F63" s="4">
        <v>418</v>
      </c>
      <c r="G63" s="4">
        <v>418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9">
        <v>0</v>
      </c>
      <c r="N63" s="9">
        <f t="shared" si="0"/>
        <v>2508</v>
      </c>
    </row>
    <row r="64" spans="1:14" ht="15.25" x14ac:dyDescent="0.65">
      <c r="A64" s="2" t="s">
        <v>71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1495</v>
      </c>
      <c r="K64" s="4">
        <v>0</v>
      </c>
      <c r="L64" s="4">
        <v>0</v>
      </c>
      <c r="M64" s="9">
        <v>0</v>
      </c>
      <c r="N64" s="9">
        <f t="shared" si="0"/>
        <v>1495</v>
      </c>
    </row>
    <row r="65" spans="1:14" ht="15.25" x14ac:dyDescent="0.65">
      <c r="A65" s="2" t="s">
        <v>72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1355</v>
      </c>
      <c r="J65" s="4">
        <v>915</v>
      </c>
      <c r="K65" s="4">
        <v>750</v>
      </c>
      <c r="L65" s="4">
        <v>0</v>
      </c>
      <c r="M65" s="9">
        <v>0</v>
      </c>
      <c r="N65" s="9">
        <f t="shared" si="0"/>
        <v>3020</v>
      </c>
    </row>
    <row r="66" spans="1:14" ht="15.5" x14ac:dyDescent="0.7">
      <c r="A66" s="3" t="s">
        <v>73</v>
      </c>
      <c r="B66" s="6">
        <f>SUM(B63:B65)</f>
        <v>0</v>
      </c>
      <c r="C66" s="6">
        <f t="shared" ref="C66:M66" si="8">SUM(C63:C65)</f>
        <v>836</v>
      </c>
      <c r="D66" s="6">
        <f t="shared" si="8"/>
        <v>0</v>
      </c>
      <c r="E66" s="6">
        <f t="shared" si="8"/>
        <v>836</v>
      </c>
      <c r="F66" s="6">
        <f t="shared" si="8"/>
        <v>418</v>
      </c>
      <c r="G66" s="6">
        <f t="shared" si="8"/>
        <v>418</v>
      </c>
      <c r="H66" s="6">
        <f t="shared" si="8"/>
        <v>0</v>
      </c>
      <c r="I66" s="6">
        <f t="shared" si="8"/>
        <v>1355</v>
      </c>
      <c r="J66" s="6">
        <f t="shared" si="8"/>
        <v>2410</v>
      </c>
      <c r="K66" s="6">
        <f t="shared" si="8"/>
        <v>750</v>
      </c>
      <c r="L66" s="6">
        <f t="shared" si="8"/>
        <v>0</v>
      </c>
      <c r="M66" s="6">
        <f t="shared" si="8"/>
        <v>0</v>
      </c>
      <c r="N66" s="10">
        <f t="shared" si="0"/>
        <v>7023</v>
      </c>
    </row>
    <row r="67" spans="1:14" ht="15.5" x14ac:dyDescent="0.7">
      <c r="A67" s="3" t="s">
        <v>74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8"/>
      <c r="N67" s="8"/>
    </row>
    <row r="68" spans="1:14" ht="15.25" x14ac:dyDescent="0.65">
      <c r="A68" s="2" t="s">
        <v>75</v>
      </c>
      <c r="B68" s="4">
        <v>0</v>
      </c>
      <c r="C68" s="4">
        <v>0</v>
      </c>
      <c r="D68" s="4">
        <v>0</v>
      </c>
      <c r="E68" s="4">
        <v>135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225</v>
      </c>
      <c r="L68" s="4">
        <v>0</v>
      </c>
      <c r="M68" s="9">
        <v>0</v>
      </c>
      <c r="N68" s="9">
        <f t="shared" si="0"/>
        <v>360</v>
      </c>
    </row>
    <row r="69" spans="1:14" ht="15.5" x14ac:dyDescent="0.7">
      <c r="A69" s="3" t="s">
        <v>76</v>
      </c>
      <c r="B69" s="6">
        <v>0</v>
      </c>
      <c r="C69" s="6">
        <v>0</v>
      </c>
      <c r="D69" s="6">
        <v>0</v>
      </c>
      <c r="E69" s="6">
        <v>135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225</v>
      </c>
      <c r="L69" s="6">
        <v>0</v>
      </c>
      <c r="M69" s="10">
        <v>0</v>
      </c>
      <c r="N69" s="10">
        <f t="shared" si="0"/>
        <v>360</v>
      </c>
    </row>
    <row r="70" spans="1:14" ht="15.5" x14ac:dyDescent="0.7">
      <c r="A70" s="3" t="s">
        <v>77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8"/>
      <c r="N70" s="8"/>
    </row>
    <row r="71" spans="1:14" ht="15.25" x14ac:dyDescent="0.65">
      <c r="A71" s="2" t="s">
        <v>78</v>
      </c>
      <c r="B71" s="4">
        <v>1188.31</v>
      </c>
      <c r="C71" s="4">
        <v>0</v>
      </c>
      <c r="D71" s="4">
        <v>0</v>
      </c>
      <c r="E71" s="4">
        <v>650.4</v>
      </c>
      <c r="F71" s="4">
        <v>1495</v>
      </c>
      <c r="G71" s="4">
        <v>0</v>
      </c>
      <c r="H71" s="4">
        <v>0</v>
      </c>
      <c r="I71" s="4">
        <v>9374</v>
      </c>
      <c r="J71" s="4">
        <v>5014.5600000000004</v>
      </c>
      <c r="K71" s="4">
        <v>4673</v>
      </c>
      <c r="L71" s="4">
        <v>6462.5</v>
      </c>
      <c r="M71" s="9">
        <v>2500</v>
      </c>
      <c r="N71" s="9">
        <f>SUM(B71:M71)</f>
        <v>31357.77</v>
      </c>
    </row>
    <row r="72" spans="1:14" ht="15.25" x14ac:dyDescent="0.65">
      <c r="A72" s="2" t="s">
        <v>79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3200</v>
      </c>
      <c r="K72" s="4">
        <v>0</v>
      </c>
      <c r="L72" s="4">
        <v>0</v>
      </c>
      <c r="M72" s="9">
        <v>0</v>
      </c>
      <c r="N72" s="9">
        <f t="shared" si="0"/>
        <v>3200</v>
      </c>
    </row>
    <row r="73" spans="1:14" ht="15.25" x14ac:dyDescent="0.65">
      <c r="A73" s="2" t="s">
        <v>80</v>
      </c>
      <c r="B73" s="4">
        <v>1185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1171.56</v>
      </c>
      <c r="J73" s="4">
        <v>0</v>
      </c>
      <c r="K73" s="4">
        <v>0</v>
      </c>
      <c r="L73" s="4">
        <v>0</v>
      </c>
      <c r="M73" s="9">
        <v>0</v>
      </c>
      <c r="N73" s="9">
        <f t="shared" si="0"/>
        <v>2356.56</v>
      </c>
    </row>
    <row r="74" spans="1:14" ht="15.25" x14ac:dyDescent="0.65">
      <c r="A74" s="2" t="s">
        <v>81</v>
      </c>
      <c r="B74" s="4">
        <v>945</v>
      </c>
      <c r="C74" s="4">
        <v>0</v>
      </c>
      <c r="D74" s="4">
        <v>0</v>
      </c>
      <c r="E74" s="4">
        <v>0</v>
      </c>
      <c r="F74" s="4">
        <v>714.59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9">
        <v>0</v>
      </c>
      <c r="N74" s="9">
        <f t="shared" si="0"/>
        <v>1659.5900000000001</v>
      </c>
    </row>
    <row r="75" spans="1:14" ht="15.25" x14ac:dyDescent="0.65">
      <c r="A75" s="2" t="s">
        <v>82</v>
      </c>
      <c r="B75" s="4">
        <v>900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9">
        <v>0</v>
      </c>
      <c r="N75" s="9">
        <f t="shared" si="0"/>
        <v>900</v>
      </c>
    </row>
    <row r="76" spans="1:14" ht="15.5" x14ac:dyDescent="0.7">
      <c r="A76" s="3" t="s">
        <v>83</v>
      </c>
      <c r="B76" s="6">
        <f>SUM(B71:B75)</f>
        <v>4218.3099999999995</v>
      </c>
      <c r="C76" s="6">
        <f t="shared" ref="C76:M76" si="9">SUM(C71:C75)</f>
        <v>0</v>
      </c>
      <c r="D76" s="6">
        <f t="shared" si="9"/>
        <v>0</v>
      </c>
      <c r="E76" s="6">
        <f t="shared" si="9"/>
        <v>650.4</v>
      </c>
      <c r="F76" s="6">
        <f t="shared" si="9"/>
        <v>2209.59</v>
      </c>
      <c r="G76" s="6">
        <f t="shared" si="9"/>
        <v>0</v>
      </c>
      <c r="H76" s="6">
        <f t="shared" si="9"/>
        <v>0</v>
      </c>
      <c r="I76" s="6">
        <f t="shared" si="9"/>
        <v>10545.56</v>
      </c>
      <c r="J76" s="6">
        <f t="shared" si="9"/>
        <v>8214.5600000000013</v>
      </c>
      <c r="K76" s="6">
        <f t="shared" si="9"/>
        <v>4673</v>
      </c>
      <c r="L76" s="6">
        <f t="shared" si="9"/>
        <v>6462.5</v>
      </c>
      <c r="M76" s="6">
        <f t="shared" si="9"/>
        <v>2500</v>
      </c>
      <c r="N76" s="10">
        <f t="shared" si="0"/>
        <v>39473.919999999998</v>
      </c>
    </row>
    <row r="77" spans="1:14" ht="15.5" x14ac:dyDescent="0.7">
      <c r="A77" s="3" t="s">
        <v>84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8"/>
      <c r="N77" s="8"/>
    </row>
    <row r="78" spans="1:14" ht="15.25" x14ac:dyDescent="0.65">
      <c r="A78" s="2" t="s">
        <v>85</v>
      </c>
      <c r="B78" s="4">
        <v>3033.21</v>
      </c>
      <c r="C78" s="4">
        <v>0</v>
      </c>
      <c r="D78" s="4">
        <v>4826.33</v>
      </c>
      <c r="E78" s="4">
        <v>4029.26</v>
      </c>
      <c r="F78" s="4">
        <v>3699.69</v>
      </c>
      <c r="G78" s="4">
        <v>3156.15</v>
      </c>
      <c r="H78" s="4">
        <v>1942.5</v>
      </c>
      <c r="I78" s="4">
        <v>5000.3999999999996</v>
      </c>
      <c r="J78" s="4">
        <v>4743.05</v>
      </c>
      <c r="K78" s="4">
        <v>543.27</v>
      </c>
      <c r="L78" s="4">
        <v>3895.84</v>
      </c>
      <c r="M78" s="9">
        <v>2044.07</v>
      </c>
      <c r="N78" s="9">
        <f t="shared" si="0"/>
        <v>36913.769999999997</v>
      </c>
    </row>
    <row r="79" spans="1:14" ht="15.25" x14ac:dyDescent="0.65">
      <c r="A79" s="2" t="s">
        <v>86</v>
      </c>
      <c r="B79" s="4">
        <v>225.5</v>
      </c>
      <c r="C79" s="4">
        <v>0</v>
      </c>
      <c r="D79" s="4">
        <v>579.5</v>
      </c>
      <c r="E79" s="4">
        <v>350</v>
      </c>
      <c r="F79" s="4">
        <v>115</v>
      </c>
      <c r="G79" s="4">
        <v>115</v>
      </c>
      <c r="H79" s="4">
        <v>0</v>
      </c>
      <c r="I79" s="4">
        <v>235</v>
      </c>
      <c r="J79" s="4">
        <v>235</v>
      </c>
      <c r="K79" s="4">
        <v>0</v>
      </c>
      <c r="L79" s="4">
        <v>0</v>
      </c>
      <c r="M79" s="9">
        <v>0</v>
      </c>
      <c r="N79" s="9">
        <f t="shared" si="0"/>
        <v>1855</v>
      </c>
    </row>
    <row r="80" spans="1:14" ht="15.25" x14ac:dyDescent="0.65">
      <c r="A80" s="2" t="s">
        <v>87</v>
      </c>
      <c r="B80" s="4">
        <v>107.5</v>
      </c>
      <c r="C80" s="4">
        <v>0</v>
      </c>
      <c r="D80" s="4">
        <v>215</v>
      </c>
      <c r="E80" s="4">
        <v>107.5</v>
      </c>
      <c r="F80" s="4">
        <v>107.5</v>
      </c>
      <c r="G80" s="4">
        <v>107.5</v>
      </c>
      <c r="H80" s="4">
        <v>0</v>
      </c>
      <c r="I80" s="4">
        <v>215</v>
      </c>
      <c r="J80" s="4">
        <v>107.5</v>
      </c>
      <c r="K80" s="4">
        <v>107.5</v>
      </c>
      <c r="L80" s="4">
        <v>0</v>
      </c>
      <c r="M80" s="9">
        <v>107.5</v>
      </c>
      <c r="N80" s="9">
        <f t="shared" ref="N80:N102" si="10">SUM(B80:M80)</f>
        <v>1182.5</v>
      </c>
    </row>
    <row r="81" spans="1:14" ht="15.5" x14ac:dyDescent="0.7">
      <c r="A81" s="3" t="s">
        <v>88</v>
      </c>
      <c r="B81" s="6">
        <f>SUM(B78:B80)</f>
        <v>3366.21</v>
      </c>
      <c r="C81" s="6">
        <f t="shared" ref="C81:M81" si="11">SUM(C78:C80)</f>
        <v>0</v>
      </c>
      <c r="D81" s="6">
        <f t="shared" si="11"/>
        <v>5620.83</v>
      </c>
      <c r="E81" s="6">
        <f t="shared" si="11"/>
        <v>4486.76</v>
      </c>
      <c r="F81" s="6">
        <f t="shared" si="11"/>
        <v>3922.19</v>
      </c>
      <c r="G81" s="6">
        <f t="shared" si="11"/>
        <v>3378.65</v>
      </c>
      <c r="H81" s="6">
        <f t="shared" si="11"/>
        <v>1942.5</v>
      </c>
      <c r="I81" s="6">
        <f t="shared" si="11"/>
        <v>5450.4</v>
      </c>
      <c r="J81" s="6">
        <f t="shared" si="11"/>
        <v>5085.55</v>
      </c>
      <c r="K81" s="6">
        <f t="shared" si="11"/>
        <v>650.77</v>
      </c>
      <c r="L81" s="6">
        <f t="shared" si="11"/>
        <v>3895.84</v>
      </c>
      <c r="M81" s="6">
        <f t="shared" si="11"/>
        <v>2151.5699999999997</v>
      </c>
      <c r="N81" s="10">
        <f t="shared" si="10"/>
        <v>39951.269999999997</v>
      </c>
    </row>
    <row r="82" spans="1:14" ht="15.5" x14ac:dyDescent="0.7">
      <c r="A82" s="3" t="s">
        <v>89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8"/>
      <c r="N82" s="8"/>
    </row>
    <row r="83" spans="1:14" ht="15.25" x14ac:dyDescent="0.65">
      <c r="A83" s="2" t="s">
        <v>90</v>
      </c>
      <c r="B83" s="4">
        <v>0</v>
      </c>
      <c r="C83" s="4">
        <v>0</v>
      </c>
      <c r="D83" s="4">
        <v>156.75</v>
      </c>
      <c r="E83" s="4">
        <v>52.25</v>
      </c>
      <c r="F83" s="4">
        <v>52.25</v>
      </c>
      <c r="G83" s="4">
        <v>52.25</v>
      </c>
      <c r="H83" s="4">
        <v>0</v>
      </c>
      <c r="I83" s="4">
        <v>104.5</v>
      </c>
      <c r="J83" s="4">
        <v>52.25</v>
      </c>
      <c r="K83" s="4">
        <v>0</v>
      </c>
      <c r="L83" s="4">
        <v>52.25</v>
      </c>
      <c r="M83" s="9">
        <v>0</v>
      </c>
      <c r="N83" s="9">
        <f t="shared" si="10"/>
        <v>522.5</v>
      </c>
    </row>
    <row r="84" spans="1:14" ht="15.5" x14ac:dyDescent="0.7">
      <c r="A84" s="3" t="s">
        <v>91</v>
      </c>
      <c r="B84" s="6">
        <f t="shared" ref="B84:M84" si="12">B83</f>
        <v>0</v>
      </c>
      <c r="C84" s="6">
        <f t="shared" si="12"/>
        <v>0</v>
      </c>
      <c r="D84" s="6">
        <f t="shared" si="12"/>
        <v>156.75</v>
      </c>
      <c r="E84" s="6">
        <f t="shared" si="12"/>
        <v>52.25</v>
      </c>
      <c r="F84" s="6">
        <f t="shared" si="12"/>
        <v>52.25</v>
      </c>
      <c r="G84" s="6">
        <f t="shared" si="12"/>
        <v>52.25</v>
      </c>
      <c r="H84" s="6">
        <f t="shared" si="12"/>
        <v>0</v>
      </c>
      <c r="I84" s="6">
        <f t="shared" si="12"/>
        <v>104.5</v>
      </c>
      <c r="J84" s="6">
        <f t="shared" si="12"/>
        <v>52.25</v>
      </c>
      <c r="K84" s="6">
        <f t="shared" si="12"/>
        <v>0</v>
      </c>
      <c r="L84" s="6">
        <f t="shared" si="12"/>
        <v>52.25</v>
      </c>
      <c r="M84" s="6">
        <f t="shared" si="12"/>
        <v>0</v>
      </c>
      <c r="N84" s="10">
        <f t="shared" si="10"/>
        <v>522.5</v>
      </c>
    </row>
    <row r="85" spans="1:14" ht="15.5" x14ac:dyDescent="0.7">
      <c r="A85" s="3" t="s">
        <v>92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8"/>
      <c r="N85" s="8"/>
    </row>
    <row r="86" spans="1:14" ht="15.25" x14ac:dyDescent="0.65">
      <c r="A86" s="2" t="s">
        <v>93</v>
      </c>
      <c r="B86" s="4">
        <v>31</v>
      </c>
      <c r="C86" s="4">
        <v>0</v>
      </c>
      <c r="D86" s="4">
        <v>20.5</v>
      </c>
      <c r="E86" s="4">
        <v>11.5</v>
      </c>
      <c r="F86" s="4">
        <v>28</v>
      </c>
      <c r="G86" s="4">
        <v>23.5</v>
      </c>
      <c r="H86" s="4">
        <v>0</v>
      </c>
      <c r="I86" s="4">
        <v>23.5</v>
      </c>
      <c r="J86" s="4">
        <v>26.5</v>
      </c>
      <c r="K86" s="4">
        <v>0</v>
      </c>
      <c r="L86" s="4">
        <v>21.5</v>
      </c>
      <c r="M86" s="9">
        <v>25.5</v>
      </c>
      <c r="N86" s="9">
        <f t="shared" si="10"/>
        <v>211.5</v>
      </c>
    </row>
    <row r="87" spans="1:14" ht="15.25" x14ac:dyDescent="0.65">
      <c r="A87" s="2" t="s">
        <v>94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1181</v>
      </c>
      <c r="M87" s="9">
        <v>0</v>
      </c>
      <c r="N87" s="9">
        <f t="shared" si="10"/>
        <v>1181</v>
      </c>
    </row>
    <row r="88" spans="1:14" ht="15.25" x14ac:dyDescent="0.65">
      <c r="A88" s="2" t="s">
        <v>95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500</v>
      </c>
      <c r="L88" s="4">
        <v>0</v>
      </c>
      <c r="M88" s="9">
        <v>0</v>
      </c>
      <c r="N88" s="9">
        <f t="shared" si="10"/>
        <v>500</v>
      </c>
    </row>
    <row r="89" spans="1:14" ht="15.5" x14ac:dyDescent="0.7">
      <c r="A89" s="3" t="s">
        <v>96</v>
      </c>
      <c r="B89" s="6">
        <f>SUM(B86:B88)</f>
        <v>31</v>
      </c>
      <c r="C89" s="6">
        <f t="shared" ref="C89:M89" si="13">SUM(C86:C88)</f>
        <v>0</v>
      </c>
      <c r="D89" s="6">
        <f t="shared" si="13"/>
        <v>20.5</v>
      </c>
      <c r="E89" s="6">
        <f t="shared" si="13"/>
        <v>11.5</v>
      </c>
      <c r="F89" s="6">
        <f t="shared" si="13"/>
        <v>28</v>
      </c>
      <c r="G89" s="6">
        <f t="shared" si="13"/>
        <v>23.5</v>
      </c>
      <c r="H89" s="6">
        <f t="shared" si="13"/>
        <v>0</v>
      </c>
      <c r="I89" s="6">
        <f t="shared" si="13"/>
        <v>23.5</v>
      </c>
      <c r="J89" s="6">
        <f t="shared" si="13"/>
        <v>26.5</v>
      </c>
      <c r="K89" s="6">
        <f t="shared" si="13"/>
        <v>500</v>
      </c>
      <c r="L89" s="6">
        <f t="shared" si="13"/>
        <v>1202.5</v>
      </c>
      <c r="M89" s="6">
        <f t="shared" si="13"/>
        <v>25.5</v>
      </c>
      <c r="N89" s="10">
        <f t="shared" si="10"/>
        <v>1892.5</v>
      </c>
    </row>
    <row r="90" spans="1:14" ht="15.5" x14ac:dyDescent="0.7">
      <c r="A90" s="3" t="s">
        <v>97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8"/>
      <c r="N90" s="8"/>
    </row>
    <row r="91" spans="1:14" ht="15.25" x14ac:dyDescent="0.65">
      <c r="A91" s="2" t="s">
        <v>98</v>
      </c>
      <c r="B91" s="4">
        <v>3188.18</v>
      </c>
      <c r="C91" s="4">
        <v>3188.18</v>
      </c>
      <c r="D91" s="4">
        <v>3188.18</v>
      </c>
      <c r="E91" s="4">
        <v>3188.18</v>
      </c>
      <c r="F91" s="4">
        <v>3188.18</v>
      </c>
      <c r="G91" s="4">
        <v>3188.18</v>
      </c>
      <c r="H91" s="4">
        <v>6630.6</v>
      </c>
      <c r="I91" s="4">
        <v>6630.6</v>
      </c>
      <c r="J91" s="4">
        <v>6630.6</v>
      </c>
      <c r="K91" s="4">
        <v>6630.6</v>
      </c>
      <c r="L91" s="4">
        <v>6630.6</v>
      </c>
      <c r="M91" s="9">
        <v>6630.6</v>
      </c>
      <c r="N91" s="9">
        <f t="shared" si="10"/>
        <v>58912.679999999993</v>
      </c>
    </row>
    <row r="92" spans="1:14" ht="15.25" x14ac:dyDescent="0.65">
      <c r="A92" s="2" t="s">
        <v>99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39690.57</v>
      </c>
      <c r="I92" s="4">
        <v>0</v>
      </c>
      <c r="J92" s="4">
        <v>0</v>
      </c>
      <c r="K92" s="4">
        <v>0</v>
      </c>
      <c r="L92" s="4">
        <v>0</v>
      </c>
      <c r="M92" s="9">
        <v>30750</v>
      </c>
      <c r="N92" s="9">
        <f t="shared" si="10"/>
        <v>70440.570000000007</v>
      </c>
    </row>
    <row r="93" spans="1:14" ht="15.5" x14ac:dyDescent="0.7">
      <c r="A93" s="3" t="s">
        <v>100</v>
      </c>
      <c r="B93" s="6">
        <f>SUM(B91:B92)</f>
        <v>3188.18</v>
      </c>
      <c r="C93" s="6">
        <f t="shared" ref="C93:M93" si="14">SUM(C91:C92)</f>
        <v>3188.18</v>
      </c>
      <c r="D93" s="6">
        <f t="shared" si="14"/>
        <v>3188.18</v>
      </c>
      <c r="E93" s="6">
        <f t="shared" si="14"/>
        <v>3188.18</v>
      </c>
      <c r="F93" s="6">
        <f t="shared" si="14"/>
        <v>3188.18</v>
      </c>
      <c r="G93" s="6">
        <f t="shared" si="14"/>
        <v>3188.18</v>
      </c>
      <c r="H93" s="6">
        <f t="shared" si="14"/>
        <v>46321.17</v>
      </c>
      <c r="I93" s="6">
        <f t="shared" si="14"/>
        <v>6630.6</v>
      </c>
      <c r="J93" s="6">
        <f t="shared" si="14"/>
        <v>6630.6</v>
      </c>
      <c r="K93" s="6">
        <f t="shared" si="14"/>
        <v>6630.6</v>
      </c>
      <c r="L93" s="6">
        <f t="shared" si="14"/>
        <v>6630.6</v>
      </c>
      <c r="M93" s="6">
        <f t="shared" si="14"/>
        <v>37380.6</v>
      </c>
      <c r="N93" s="10">
        <f t="shared" si="10"/>
        <v>129353.25000000003</v>
      </c>
    </row>
    <row r="94" spans="1:14" ht="15.5" x14ac:dyDescent="0.7">
      <c r="A94" s="3" t="s">
        <v>101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8"/>
      <c r="N94" s="8"/>
    </row>
    <row r="95" spans="1:14" ht="15.25" x14ac:dyDescent="0.65">
      <c r="A95" s="2" t="s">
        <v>102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9">
        <v>75</v>
      </c>
      <c r="N95" s="9">
        <f t="shared" si="10"/>
        <v>75</v>
      </c>
    </row>
    <row r="96" spans="1:14" ht="15.25" x14ac:dyDescent="0.65">
      <c r="A96" s="2" t="s">
        <v>103</v>
      </c>
      <c r="B96" s="4">
        <v>174.83</v>
      </c>
      <c r="C96" s="4">
        <v>174.83</v>
      </c>
      <c r="D96" s="4">
        <v>174.83</v>
      </c>
      <c r="E96" s="4">
        <v>174.83</v>
      </c>
      <c r="F96" s="4">
        <v>324.83</v>
      </c>
      <c r="G96" s="4">
        <v>174.83</v>
      </c>
      <c r="H96" s="4">
        <v>174.83</v>
      </c>
      <c r="I96" s="4">
        <v>174.83</v>
      </c>
      <c r="J96" s="4">
        <v>174.83</v>
      </c>
      <c r="K96" s="4">
        <v>174.83</v>
      </c>
      <c r="L96" s="4">
        <v>174.83</v>
      </c>
      <c r="M96" s="9">
        <v>174.83</v>
      </c>
      <c r="N96" s="9">
        <f t="shared" si="10"/>
        <v>2247.9599999999996</v>
      </c>
    </row>
    <row r="97" spans="1:14" ht="15.5" x14ac:dyDescent="0.7">
      <c r="A97" s="3" t="s">
        <v>104</v>
      </c>
      <c r="B97" s="6">
        <f>SUM(B95:B96)</f>
        <v>174.83</v>
      </c>
      <c r="C97" s="6">
        <f t="shared" ref="C97:M97" si="15">SUM(C95:C96)</f>
        <v>174.83</v>
      </c>
      <c r="D97" s="6">
        <f t="shared" si="15"/>
        <v>174.83</v>
      </c>
      <c r="E97" s="6">
        <f t="shared" si="15"/>
        <v>174.83</v>
      </c>
      <c r="F97" s="6">
        <f t="shared" si="15"/>
        <v>324.83</v>
      </c>
      <c r="G97" s="6">
        <f t="shared" si="15"/>
        <v>174.83</v>
      </c>
      <c r="H97" s="6">
        <f t="shared" si="15"/>
        <v>174.83</v>
      </c>
      <c r="I97" s="6">
        <f t="shared" si="15"/>
        <v>174.83</v>
      </c>
      <c r="J97" s="6">
        <f t="shared" si="15"/>
        <v>174.83</v>
      </c>
      <c r="K97" s="6">
        <f t="shared" si="15"/>
        <v>174.83</v>
      </c>
      <c r="L97" s="6">
        <f t="shared" si="15"/>
        <v>174.83</v>
      </c>
      <c r="M97" s="6">
        <f t="shared" si="15"/>
        <v>249.83</v>
      </c>
      <c r="N97" s="10">
        <f t="shared" si="10"/>
        <v>2322.9599999999996</v>
      </c>
    </row>
    <row r="98" spans="1:14" ht="15.5" x14ac:dyDescent="0.7">
      <c r="A98" s="3" t="s">
        <v>105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8"/>
      <c r="N98" s="8"/>
    </row>
    <row r="99" spans="1:14" ht="15.25" x14ac:dyDescent="0.65">
      <c r="A99" s="2" t="s">
        <v>106</v>
      </c>
      <c r="B99" s="4">
        <v>0</v>
      </c>
      <c r="C99" s="4">
        <v>0</v>
      </c>
      <c r="D99" s="4">
        <v>0</v>
      </c>
      <c r="E99" s="4">
        <v>3.03</v>
      </c>
      <c r="F99" s="4">
        <v>0</v>
      </c>
      <c r="G99" s="4">
        <v>0</v>
      </c>
      <c r="H99" s="4">
        <v>0</v>
      </c>
      <c r="I99" s="4">
        <v>475</v>
      </c>
      <c r="J99" s="4">
        <v>475</v>
      </c>
      <c r="K99" s="4">
        <v>475</v>
      </c>
      <c r="L99" s="4">
        <v>495.2</v>
      </c>
      <c r="M99" s="9">
        <v>475</v>
      </c>
      <c r="N99" s="9">
        <f t="shared" si="10"/>
        <v>2398.23</v>
      </c>
    </row>
    <row r="100" spans="1:14" ht="15.25" x14ac:dyDescent="0.65">
      <c r="A100" s="2" t="s">
        <v>107</v>
      </c>
      <c r="B100" s="4">
        <v>319</v>
      </c>
      <c r="C100" s="4">
        <v>319</v>
      </c>
      <c r="D100" s="4">
        <v>319</v>
      </c>
      <c r="E100" s="4">
        <v>319</v>
      </c>
      <c r="F100" s="4">
        <v>319</v>
      </c>
      <c r="G100" s="4">
        <v>319</v>
      </c>
      <c r="H100" s="4">
        <v>319</v>
      </c>
      <c r="I100" s="4">
        <v>319</v>
      </c>
      <c r="J100" s="4">
        <v>319</v>
      </c>
      <c r="K100" s="4">
        <v>319</v>
      </c>
      <c r="L100" s="4">
        <v>638</v>
      </c>
      <c r="M100" s="9">
        <v>319</v>
      </c>
      <c r="N100" s="9">
        <f t="shared" si="10"/>
        <v>4147</v>
      </c>
    </row>
    <row r="101" spans="1:14" ht="15.5" x14ac:dyDescent="0.7">
      <c r="A101" s="3" t="s">
        <v>108</v>
      </c>
      <c r="B101" s="6">
        <f>SUM(B99:B100)</f>
        <v>319</v>
      </c>
      <c r="C101" s="6">
        <f t="shared" ref="C101:M101" si="16">SUM(C99:C100)</f>
        <v>319</v>
      </c>
      <c r="D101" s="6">
        <f t="shared" si="16"/>
        <v>319</v>
      </c>
      <c r="E101" s="6">
        <f t="shared" si="16"/>
        <v>322.02999999999997</v>
      </c>
      <c r="F101" s="6">
        <f t="shared" si="16"/>
        <v>319</v>
      </c>
      <c r="G101" s="6">
        <f t="shared" si="16"/>
        <v>319</v>
      </c>
      <c r="H101" s="6">
        <f t="shared" si="16"/>
        <v>319</v>
      </c>
      <c r="I101" s="6">
        <f t="shared" si="16"/>
        <v>794</v>
      </c>
      <c r="J101" s="6">
        <f t="shared" si="16"/>
        <v>794</v>
      </c>
      <c r="K101" s="6">
        <f t="shared" si="16"/>
        <v>794</v>
      </c>
      <c r="L101" s="6">
        <f t="shared" si="16"/>
        <v>1133.2</v>
      </c>
      <c r="M101" s="6">
        <f t="shared" si="16"/>
        <v>794</v>
      </c>
      <c r="N101" s="10">
        <f t="shared" si="10"/>
        <v>6545.23</v>
      </c>
    </row>
    <row r="102" spans="1:14" ht="15.5" x14ac:dyDescent="0.7">
      <c r="A102" s="3" t="s">
        <v>109</v>
      </c>
      <c r="B102" s="6">
        <f>B42+B46+B58+B61+B66+B69+B76+B81+B84+B89+B93+B97+B101</f>
        <v>25361.919999999998</v>
      </c>
      <c r="C102" s="6">
        <f t="shared" ref="C102:M102" si="17">C42+C46+C58+C61+C66+C69+C76+C81+C84+C89+C93+C97+C101</f>
        <v>9582.9699999999993</v>
      </c>
      <c r="D102" s="6">
        <f t="shared" si="17"/>
        <v>15233.61</v>
      </c>
      <c r="E102" s="6">
        <f t="shared" si="17"/>
        <v>27720.420000000006</v>
      </c>
      <c r="F102" s="6">
        <f t="shared" si="17"/>
        <v>21294.440000000002</v>
      </c>
      <c r="G102" s="6">
        <f t="shared" si="17"/>
        <v>14910.67</v>
      </c>
      <c r="H102" s="6">
        <f t="shared" si="17"/>
        <v>56438.5</v>
      </c>
      <c r="I102" s="6">
        <f t="shared" si="17"/>
        <v>43748.88</v>
      </c>
      <c r="J102" s="6">
        <f t="shared" si="17"/>
        <v>41633.380000000005</v>
      </c>
      <c r="K102" s="6">
        <f t="shared" si="17"/>
        <v>28375.310000000005</v>
      </c>
      <c r="L102" s="6">
        <f t="shared" si="17"/>
        <v>29667.38</v>
      </c>
      <c r="M102" s="6">
        <f t="shared" si="17"/>
        <v>50697.1</v>
      </c>
      <c r="N102" s="10">
        <f t="shared" si="10"/>
        <v>364664.58</v>
      </c>
    </row>
    <row r="103" spans="1:14" ht="15.25" x14ac:dyDescent="0.65">
      <c r="A103" s="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9"/>
    </row>
    <row r="104" spans="1:14" ht="15.5" x14ac:dyDescent="0.7">
      <c r="A104" s="3" t="s">
        <v>110</v>
      </c>
      <c r="B104" s="5">
        <f>B35-B102</f>
        <v>18206.490000000005</v>
      </c>
      <c r="C104" s="5">
        <f t="shared" ref="C104:M104" si="18">C35-C102</f>
        <v>31857.86</v>
      </c>
      <c r="D104" s="5">
        <f t="shared" si="18"/>
        <v>22812.010000000002</v>
      </c>
      <c r="E104" s="5">
        <f t="shared" si="18"/>
        <v>19670.959999999992</v>
      </c>
      <c r="F104" s="5">
        <f t="shared" si="18"/>
        <v>35609.56</v>
      </c>
      <c r="G104" s="5">
        <f t="shared" si="18"/>
        <v>30570.490000000005</v>
      </c>
      <c r="H104" s="5">
        <f t="shared" si="18"/>
        <v>-15099.809999999998</v>
      </c>
      <c r="I104" s="5">
        <f t="shared" si="18"/>
        <v>4507.3299999999945</v>
      </c>
      <c r="J104" s="5">
        <f t="shared" si="18"/>
        <v>15609.859999999993</v>
      </c>
      <c r="K104" s="5">
        <f t="shared" si="18"/>
        <v>15613.80999999999</v>
      </c>
      <c r="L104" s="5">
        <f t="shared" si="18"/>
        <v>21767.289999999997</v>
      </c>
      <c r="M104" s="5">
        <f t="shared" si="18"/>
        <v>-1174.9599999999991</v>
      </c>
      <c r="N104" s="8">
        <f t="shared" ref="N104:N109" si="19">SUM(B104:M104)</f>
        <v>199950.88999999998</v>
      </c>
    </row>
    <row r="105" spans="1:14" ht="15.25" x14ac:dyDescent="0.65">
      <c r="A105" s="2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9"/>
    </row>
    <row r="106" spans="1:14" ht="15.25" x14ac:dyDescent="0.65">
      <c r="A106" s="2" t="s">
        <v>111</v>
      </c>
      <c r="B106" s="4">
        <f>B35</f>
        <v>43568.41</v>
      </c>
      <c r="C106" s="4">
        <f t="shared" ref="C106:M106" si="20">C35</f>
        <v>41440.83</v>
      </c>
      <c r="D106" s="4">
        <f t="shared" si="20"/>
        <v>38045.620000000003</v>
      </c>
      <c r="E106" s="4">
        <f t="shared" si="20"/>
        <v>47391.38</v>
      </c>
      <c r="F106" s="4">
        <f t="shared" si="20"/>
        <v>56904</v>
      </c>
      <c r="G106" s="4">
        <f t="shared" si="20"/>
        <v>45481.16</v>
      </c>
      <c r="H106" s="4">
        <f t="shared" si="20"/>
        <v>41338.69</v>
      </c>
      <c r="I106" s="4">
        <f t="shared" si="20"/>
        <v>48256.209999999992</v>
      </c>
      <c r="J106" s="4">
        <f t="shared" si="20"/>
        <v>57243.24</v>
      </c>
      <c r="K106" s="4">
        <f t="shared" si="20"/>
        <v>43989.119999999995</v>
      </c>
      <c r="L106" s="4">
        <f t="shared" si="20"/>
        <v>51434.67</v>
      </c>
      <c r="M106" s="4">
        <f t="shared" si="20"/>
        <v>49522.14</v>
      </c>
      <c r="N106" s="9">
        <f t="shared" si="19"/>
        <v>564615.47</v>
      </c>
    </row>
    <row r="107" spans="1:14" ht="15.25" x14ac:dyDescent="0.65">
      <c r="A107" s="2" t="s">
        <v>112</v>
      </c>
      <c r="B107" s="4">
        <f>B102</f>
        <v>25361.919999999998</v>
      </c>
      <c r="C107" s="4">
        <f t="shared" ref="C107:M107" si="21">C102</f>
        <v>9582.9699999999993</v>
      </c>
      <c r="D107" s="4">
        <f t="shared" si="21"/>
        <v>15233.61</v>
      </c>
      <c r="E107" s="4">
        <f t="shared" si="21"/>
        <v>27720.420000000006</v>
      </c>
      <c r="F107" s="4">
        <f t="shared" si="21"/>
        <v>21294.440000000002</v>
      </c>
      <c r="G107" s="4">
        <f t="shared" si="21"/>
        <v>14910.67</v>
      </c>
      <c r="H107" s="4">
        <f t="shared" si="21"/>
        <v>56438.5</v>
      </c>
      <c r="I107" s="4">
        <f t="shared" si="21"/>
        <v>43748.88</v>
      </c>
      <c r="J107" s="4">
        <f t="shared" si="21"/>
        <v>41633.380000000005</v>
      </c>
      <c r="K107" s="4">
        <f t="shared" si="21"/>
        <v>28375.310000000005</v>
      </c>
      <c r="L107" s="4">
        <f t="shared" si="21"/>
        <v>29667.38</v>
      </c>
      <c r="M107" s="4">
        <f t="shared" si="21"/>
        <v>50697.1</v>
      </c>
      <c r="N107" s="9">
        <f t="shared" si="19"/>
        <v>364664.58</v>
      </c>
    </row>
    <row r="108" spans="1:14" ht="16" thickBot="1" x14ac:dyDescent="0.8">
      <c r="A108" s="2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9"/>
    </row>
    <row r="109" spans="1:14" ht="15.5" x14ac:dyDescent="0.7">
      <c r="A109" s="3" t="s">
        <v>113</v>
      </c>
      <c r="B109" s="7">
        <f>B106-B107</f>
        <v>18206.490000000005</v>
      </c>
      <c r="C109" s="7">
        <f t="shared" ref="C109:M109" si="22">C106-C107</f>
        <v>31857.86</v>
      </c>
      <c r="D109" s="7">
        <f t="shared" si="22"/>
        <v>22812.010000000002</v>
      </c>
      <c r="E109" s="7">
        <f t="shared" si="22"/>
        <v>19670.959999999992</v>
      </c>
      <c r="F109" s="7">
        <f t="shared" si="22"/>
        <v>35609.56</v>
      </c>
      <c r="G109" s="7">
        <f t="shared" si="22"/>
        <v>30570.490000000005</v>
      </c>
      <c r="H109" s="7">
        <f t="shared" si="22"/>
        <v>-15099.809999999998</v>
      </c>
      <c r="I109" s="7">
        <f t="shared" si="22"/>
        <v>4507.3299999999945</v>
      </c>
      <c r="J109" s="7">
        <f t="shared" si="22"/>
        <v>15609.859999999993</v>
      </c>
      <c r="K109" s="7">
        <f t="shared" si="22"/>
        <v>15613.80999999999</v>
      </c>
      <c r="L109" s="7">
        <f t="shared" si="22"/>
        <v>21767.289999999997</v>
      </c>
      <c r="M109" s="7">
        <f t="shared" si="22"/>
        <v>-1174.9599999999991</v>
      </c>
      <c r="N109" s="11">
        <f t="shared" si="19"/>
        <v>199950.88999999998</v>
      </c>
    </row>
  </sheetData>
  <mergeCells count="10"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Austin Paul</cp:lastModifiedBy>
  <cp:revision>0</cp:revision>
  <dcterms:created xsi:type="dcterms:W3CDTF">2025-05-06T16:43:17Z</dcterms:created>
  <dcterms:modified xsi:type="dcterms:W3CDTF">2025-06-04T20:53:46Z</dcterms:modified>
</cp:coreProperties>
</file>